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460" windowHeight="8910" activeTab="0"/>
  </bookViews>
  <sheets>
    <sheet name="ANMS" sheetId="1" r:id="rId1"/>
    <sheet name="CROPS" sheetId="2" r:id="rId2"/>
    <sheet name="EFFLUENT" sheetId="3" r:id="rId3"/>
    <sheet name="MANURE" sheetId="4" r:id="rId4"/>
    <sheet name="SOILS" sheetId="5" r:id="rId5"/>
    <sheet name="FERTILIZER" sheetId="6" r:id="rId6"/>
  </sheets>
  <definedNames>
    <definedName name="crops" localSheetId="1">'CROPS'!$A$3:$A$47</definedName>
    <definedName name="crops">#REF!</definedName>
    <definedName name="crops1">'CROPS'!$A$4:$D$80</definedName>
    <definedName name="crops2">'CROPS'!$A$4:$A$90</definedName>
    <definedName name="effluent">'EFFLUENT'!$A$3:$A$41</definedName>
    <definedName name="effluent1">'EFFLUENT'!$A$3:$C$41</definedName>
    <definedName name="effunits">'EFFLUENT'!$IV$1:$IV$2</definedName>
    <definedName name="fertilizer1">'FERTILIZER'!$A$2:$A$70</definedName>
    <definedName name="fertilizer2">'FERTILIZER'!$A$2:$C$70</definedName>
    <definedName name="manure1">'MANURE'!$A$3:$A$40</definedName>
    <definedName name="manure2">'MANURE'!$A$3:$C$40</definedName>
    <definedName name="_xlnm.Print_Area" localSheetId="0">'ANMS'!$B$2:$H$38</definedName>
    <definedName name="Z_1CDDEEA5_46AC_4795_A596_330363863976_.wvu.PrintArea" localSheetId="0" hidden="1">'ANMS'!$B$2:$H$38</definedName>
  </definedNames>
  <calcPr fullCalcOnLoad="1"/>
</workbook>
</file>

<file path=xl/sharedStrings.xml><?xml version="1.0" encoding="utf-8"?>
<sst xmlns="http://schemas.openxmlformats.org/spreadsheetml/2006/main" count="184" uniqueCount="126">
  <si>
    <t>Date</t>
  </si>
  <si>
    <t>Dairy</t>
  </si>
  <si>
    <t>Field_ID</t>
  </si>
  <si>
    <t>Crop_Year</t>
  </si>
  <si>
    <t>Area (ac)</t>
  </si>
  <si>
    <t xml:space="preserve">Nutrient Needed </t>
  </si>
  <si>
    <t>N</t>
  </si>
  <si>
    <t>P</t>
  </si>
  <si>
    <t>Total</t>
  </si>
  <si>
    <t>Effluent Manure Application</t>
  </si>
  <si>
    <t>Dry Manure Application</t>
  </si>
  <si>
    <t>Chemical Fertilizers Applied</t>
  </si>
  <si>
    <t>Annual Nutrient Balance</t>
  </si>
  <si>
    <t>Soil Analyses</t>
  </si>
  <si>
    <t>Effluent Analyses</t>
  </si>
  <si>
    <t>Nutrient Still Needed</t>
  </si>
  <si>
    <t>Manure Analyses</t>
  </si>
  <si>
    <t>Fertilizer Content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</si>
  <si>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0"/>
      </rPr>
      <t xml:space="preserve"> Crop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</si>
  <si>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Crop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</si>
  <si>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Crop</t>
    </r>
  </si>
  <si>
    <t>Month - Month</t>
  </si>
  <si>
    <t>Nutrient Balance (lb)</t>
  </si>
  <si>
    <t>Crop</t>
  </si>
  <si>
    <t>(name)</t>
  </si>
  <si>
    <t>Units</t>
  </si>
  <si>
    <t>Yield</t>
  </si>
  <si>
    <t>t/ac</t>
  </si>
  <si>
    <t>Mod</t>
  </si>
  <si>
    <t xml:space="preserve">Corn-Field, for silage (mature) </t>
  </si>
  <si>
    <t>Alfalfa, for green chop</t>
  </si>
  <si>
    <t>Barley-6 row, for green chop (boot)</t>
  </si>
  <si>
    <t>Bermudagrass, for green chop (full bloom to mature)</t>
  </si>
  <si>
    <t>Sorghum, for silage (mature)</t>
  </si>
  <si>
    <t>Sorghum/Sudangrass, for green chop (mature)</t>
  </si>
  <si>
    <t>Wheat, for hay (mature)</t>
  </si>
  <si>
    <t xml:space="preserve">Alfalfa, for hay </t>
  </si>
  <si>
    <t xml:space="preserve">Bermudagrass, for green chop </t>
  </si>
  <si>
    <t xml:space="preserve">Bermudagrass, for hay </t>
  </si>
  <si>
    <t xml:space="preserve">Millet-Pearl, for green chop and silage (milk to soft dough stage) </t>
  </si>
  <si>
    <t>Refer to:</t>
  </si>
  <si>
    <t>http://npk.nrcs.usda.gov/</t>
  </si>
  <si>
    <t>Unit</t>
  </si>
  <si>
    <t>lb/ac</t>
  </si>
  <si>
    <t>Nutrient Available in Soil</t>
  </si>
  <si>
    <t>Dairy Cattle Liquid Pit (solid +liquid) 92% liq</t>
  </si>
  <si>
    <t>NM Dairy Ponds 97% liq</t>
  </si>
  <si>
    <t>NM Dairy Ponds 99.5% liq</t>
  </si>
  <si>
    <t>NM Dairy Ponds 99% liq</t>
  </si>
  <si>
    <t>Liquid Effluent Manure</t>
  </si>
  <si>
    <t>lb/ac-in</t>
  </si>
  <si>
    <t>lb/t</t>
  </si>
  <si>
    <t>NM Dairy Cattle 25% wet</t>
  </si>
  <si>
    <t>NM Dairy Cattle 30% wet</t>
  </si>
  <si>
    <t>NM Dairy Cattle 35% wet</t>
  </si>
  <si>
    <t>NM Dairy Cattle 40% wet</t>
  </si>
  <si>
    <t>NM Dairy Cattle 50% wet</t>
  </si>
  <si>
    <t>NM Dairy Cattle 0% wet (dry)</t>
  </si>
  <si>
    <t>0-15-40</t>
  </si>
  <si>
    <t>0-18-36</t>
  </si>
  <si>
    <t>13-13-13</t>
  </si>
  <si>
    <t>15-15-15</t>
  </si>
  <si>
    <t>16-0-13</t>
  </si>
  <si>
    <t>16-16-16</t>
  </si>
  <si>
    <t>16-4-8</t>
  </si>
  <si>
    <t>16-6-12</t>
  </si>
  <si>
    <t>17-17-17</t>
  </si>
  <si>
    <t>19-19-19</t>
  </si>
  <si>
    <t>22-0-0</t>
  </si>
  <si>
    <t>24-8-0</t>
  </si>
  <si>
    <t>Ammonia Sulfate</t>
  </si>
  <si>
    <t>Ammonium Nitrate</t>
  </si>
  <si>
    <t>Anhydrous Ammonia</t>
  </si>
  <si>
    <t>Aqua Ammonia</t>
  </si>
  <si>
    <t>Calcium Nitrate</t>
  </si>
  <si>
    <t>N Solutions 28%</t>
  </si>
  <si>
    <t>N Solutions 30%</t>
  </si>
  <si>
    <t>N Solutions 32%</t>
  </si>
  <si>
    <t>Nitrate of Soda</t>
  </si>
  <si>
    <t>Urea 45% N</t>
  </si>
  <si>
    <t>0-20-20</t>
  </si>
  <si>
    <t>10-34-0</t>
  </si>
  <si>
    <t>11-52-0 (MAP)</t>
  </si>
  <si>
    <t>16-20-0</t>
  </si>
  <si>
    <t>18-46-0 (DAP)</t>
  </si>
  <si>
    <t>8-32-16</t>
  </si>
  <si>
    <t>Triple Superphosphate</t>
  </si>
  <si>
    <t>3-10-30</t>
  </si>
  <si>
    <t>5-10-10</t>
  </si>
  <si>
    <t>5-10-15</t>
  </si>
  <si>
    <t>5-10-30</t>
  </si>
  <si>
    <t>5-20-20</t>
  </si>
  <si>
    <t>6-6-6</t>
  </si>
  <si>
    <t>6-6-18</t>
  </si>
  <si>
    <t>6-12-12</t>
  </si>
  <si>
    <t>6-24-24</t>
  </si>
  <si>
    <t>8-8-8</t>
  </si>
  <si>
    <t>8-20-5</t>
  </si>
  <si>
    <t>9-23-30</t>
  </si>
  <si>
    <t>10-3-3</t>
  </si>
  <si>
    <t>10-6-4</t>
  </si>
  <si>
    <t>10-10-10</t>
  </si>
  <si>
    <t>10-20-10</t>
  </si>
  <si>
    <t>10-20-20</t>
  </si>
  <si>
    <t>USDA-NRCS Crop Nutrient Tool</t>
  </si>
  <si>
    <t>Nutrient Needed</t>
  </si>
  <si>
    <t>CSU (J. Davis) and NMSU (R. Flynn). Soil Test Interpretation v 4.09</t>
  </si>
  <si>
    <t>N Loss</t>
  </si>
  <si>
    <t>ac-in</t>
  </si>
  <si>
    <t>Texture by Feel</t>
  </si>
  <si>
    <t xml:space="preserve">CALCULATOR: How much more manure you could still apply </t>
  </si>
  <si>
    <t>Sorghum/Sudangrass, for silage</t>
  </si>
  <si>
    <t>(lb/ac)</t>
  </si>
  <si>
    <t>http://www.nm.nrcs.usda.gov</t>
  </si>
  <si>
    <t>Fertilizer</t>
  </si>
  <si>
    <t>El Lechero</t>
  </si>
  <si>
    <t>Solid Manure</t>
  </si>
  <si>
    <t>La Pampa</t>
  </si>
  <si>
    <t>Mar-Jun</t>
  </si>
  <si>
    <t>Jul-Sep</t>
  </si>
  <si>
    <t>Oct-Feb</t>
  </si>
  <si>
    <t>Goal/Real</t>
  </si>
  <si>
    <t>gallons</t>
  </si>
  <si>
    <t>Dairy Annual Nutrient Manager</t>
  </si>
  <si>
    <t>mg/L</t>
  </si>
  <si>
    <t xml:space="preserve">Victor E. Cabrera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</si>
</sst>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"/>
    <numFmt numFmtId="168" formatCode="0.00000"/>
    <numFmt numFmtId="169" formatCode="0.0000"/>
    <numFmt numFmtId="170" formatCode="0.0%"/>
    <numFmt numFmtId="171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u val="single"/>
      <sz val="10.45"/>
      <color indexed="36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33" borderId="12" xfId="0" applyFill="1" applyBorder="1" applyAlignment="1">
      <alignment/>
    </xf>
    <xf numFmtId="0" fontId="4" fillId="0" borderId="16" xfId="57" applyBorder="1" applyAlignment="1">
      <alignment horizontal="center" vertical="center"/>
      <protection/>
    </xf>
    <xf numFmtId="0" fontId="4" fillId="0" borderId="17" xfId="57" applyBorder="1" applyAlignment="1">
      <alignment vertical="center"/>
      <protection/>
    </xf>
    <xf numFmtId="0" fontId="4" fillId="0" borderId="17" xfId="57" applyBorder="1" applyAlignment="1">
      <alignment horizontal="center" vertical="center"/>
      <protection/>
    </xf>
    <xf numFmtId="0" fontId="4" fillId="0" borderId="18" xfId="57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6" fillId="0" borderId="0" xfId="53" applyAlignment="1" applyProtection="1">
      <alignment/>
      <protection/>
    </xf>
    <xf numFmtId="0" fontId="0" fillId="0" borderId="14" xfId="0" applyBorder="1" applyAlignment="1">
      <alignment horizontal="right"/>
    </xf>
    <xf numFmtId="1" fontId="0" fillId="0" borderId="12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4" fillId="0" borderId="21" xfId="58" applyNumberFormat="1" applyFont="1" applyFill="1" applyBorder="1">
      <alignment/>
      <protection/>
    </xf>
    <xf numFmtId="9" fontId="4" fillId="0" borderId="22" xfId="58" applyNumberFormat="1" applyFont="1" applyFill="1" applyBorder="1" applyAlignment="1">
      <alignment horizontal="center"/>
      <protection/>
    </xf>
    <xf numFmtId="49" fontId="4" fillId="0" borderId="23" xfId="58" applyNumberFormat="1" applyFont="1" applyFill="1" applyBorder="1">
      <alignment/>
      <protection/>
    </xf>
    <xf numFmtId="9" fontId="4" fillId="0" borderId="17" xfId="58" applyNumberFormat="1" applyFont="1" applyFill="1" applyBorder="1" applyAlignment="1">
      <alignment horizontal="center"/>
      <protection/>
    </xf>
    <xf numFmtId="0" fontId="4" fillId="0" borderId="23" xfId="58" applyFont="1" applyFill="1" applyBorder="1">
      <alignment/>
      <protection/>
    </xf>
    <xf numFmtId="0" fontId="4" fillId="0" borderId="24" xfId="58" applyFont="1" applyFill="1" applyBorder="1">
      <alignment/>
      <protection/>
    </xf>
    <xf numFmtId="0" fontId="4" fillId="0" borderId="25" xfId="58" applyFont="1" applyFill="1" applyBorder="1">
      <alignment/>
      <protection/>
    </xf>
    <xf numFmtId="0" fontId="0" fillId="0" borderId="0" xfId="0" applyFont="1" applyFill="1" applyAlignment="1">
      <alignment/>
    </xf>
    <xf numFmtId="9" fontId="0" fillId="0" borderId="0" xfId="61" applyFont="1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0" fillId="33" borderId="28" xfId="6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1" fontId="0" fillId="0" borderId="27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4" fillId="0" borderId="0" xfId="57" applyFill="1" applyBorder="1" applyAlignment="1">
      <alignment horizontal="left"/>
      <protection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0" xfId="0" applyNumberFormat="1" applyFill="1" applyBorder="1" applyAlignment="1">
      <alignment/>
    </xf>
    <xf numFmtId="0" fontId="4" fillId="0" borderId="16" xfId="57" applyFont="1" applyBorder="1" applyAlignment="1">
      <alignment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21" xfId="57" applyBorder="1" applyAlignment="1">
      <alignment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2" xfId="57" applyBorder="1" applyAlignment="1">
      <alignment horizontal="center" vertical="center"/>
      <protection/>
    </xf>
    <xf numFmtId="0" fontId="4" fillId="0" borderId="32" xfId="57" applyBorder="1" applyAlignment="1">
      <alignment horizontal="center" vertical="center"/>
      <protection/>
    </xf>
    <xf numFmtId="0" fontId="4" fillId="0" borderId="23" xfId="57" applyBorder="1" applyAlignment="1">
      <alignment vertical="center"/>
      <protection/>
    </xf>
    <xf numFmtId="0" fontId="4" fillId="0" borderId="33" xfId="57" applyBorder="1" applyAlignment="1">
      <alignment horizontal="center" vertical="center"/>
      <protection/>
    </xf>
    <xf numFmtId="0" fontId="4" fillId="0" borderId="34" xfId="57" applyBorder="1" applyAlignment="1">
      <alignment vertical="center"/>
      <protection/>
    </xf>
    <xf numFmtId="0" fontId="4" fillId="0" borderId="35" xfId="57" applyBorder="1" applyAlignment="1">
      <alignment horizontal="center" vertical="center"/>
      <protection/>
    </xf>
    <xf numFmtId="0" fontId="4" fillId="0" borderId="36" xfId="57" applyBorder="1" applyAlignment="1">
      <alignment horizontal="center" vertical="center"/>
      <protection/>
    </xf>
    <xf numFmtId="170" fontId="4" fillId="0" borderId="22" xfId="58" applyNumberFormat="1" applyFont="1" applyFill="1" applyBorder="1" applyAlignment="1">
      <alignment horizontal="center"/>
      <protection/>
    </xf>
    <xf numFmtId="170" fontId="4" fillId="0" borderId="17" xfId="58" applyNumberFormat="1" applyFont="1" applyFill="1" applyBorder="1" applyAlignment="1">
      <alignment horizontal="center"/>
      <protection/>
    </xf>
    <xf numFmtId="170" fontId="4" fillId="0" borderId="25" xfId="58" applyNumberFormat="1" applyFont="1" applyFill="1" applyBorder="1">
      <alignment/>
      <protection/>
    </xf>
    <xf numFmtId="170" fontId="4" fillId="0" borderId="17" xfId="61" applyNumberFormat="1" applyFont="1" applyFill="1" applyBorder="1" applyAlignment="1">
      <alignment horizontal="center"/>
    </xf>
    <xf numFmtId="171" fontId="0" fillId="34" borderId="37" xfId="0" applyNumberFormat="1" applyFill="1" applyBorder="1" applyAlignment="1">
      <alignment/>
    </xf>
    <xf numFmtId="3" fontId="0" fillId="35" borderId="38" xfId="0" applyNumberFormat="1" applyFont="1" applyFill="1" applyBorder="1" applyAlignment="1">
      <alignment/>
    </xf>
    <xf numFmtId="3" fontId="0" fillId="35" borderId="39" xfId="0" applyNumberFormat="1" applyFon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39" xfId="0" applyNumberFormat="1" applyFill="1" applyBorder="1" applyAlignment="1">
      <alignment/>
    </xf>
    <xf numFmtId="3" fontId="0" fillId="35" borderId="38" xfId="0" applyNumberFormat="1" applyFont="1" applyFill="1" applyBorder="1" applyAlignment="1">
      <alignment/>
    </xf>
    <xf numFmtId="3" fontId="0" fillId="35" borderId="39" xfId="0" applyNumberFormat="1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34" xfId="57" applyFont="1" applyBorder="1" applyAlignment="1">
      <alignment vertical="center"/>
      <protection/>
    </xf>
    <xf numFmtId="0" fontId="4" fillId="0" borderId="35" xfId="57" applyFont="1" applyBorder="1" applyAlignment="1">
      <alignment horizontal="center" vertical="center"/>
      <protection/>
    </xf>
    <xf numFmtId="0" fontId="8" fillId="0" borderId="37" xfId="0" applyFont="1" applyBorder="1" applyAlignment="1">
      <alignment/>
    </xf>
    <xf numFmtId="0" fontId="9" fillId="0" borderId="40" xfId="57" applyFont="1" applyFill="1" applyBorder="1" applyAlignment="1">
      <alignment horizontal="center" vertical="center" wrapText="1"/>
      <protection/>
    </xf>
    <xf numFmtId="0" fontId="2" fillId="0" borderId="41" xfId="57" applyFont="1" applyFill="1" applyBorder="1" applyAlignment="1">
      <alignment horizontal="center" vertical="center" wrapText="1"/>
      <protection/>
    </xf>
    <xf numFmtId="0" fontId="4" fillId="0" borderId="41" xfId="57" applyFill="1" applyBorder="1" applyAlignment="1">
      <alignment horizontal="center"/>
      <protection/>
    </xf>
    <xf numFmtId="0" fontId="4" fillId="0" borderId="42" xfId="57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center"/>
      <protection/>
    </xf>
    <xf numFmtId="0" fontId="4" fillId="0" borderId="42" xfId="57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14" fontId="0" fillId="0" borderId="41" xfId="0" applyNumberForma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0" fontId="0" fillId="33" borderId="13" xfId="0" applyFill="1" applyBorder="1" applyAlignment="1">
      <alignment/>
    </xf>
    <xf numFmtId="0" fontId="0" fillId="33" borderId="37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41" xfId="0" applyFill="1" applyBorder="1" applyAlignment="1" applyProtection="1">
      <alignment horizontal="right"/>
      <protection locked="0"/>
    </xf>
    <xf numFmtId="49" fontId="0" fillId="33" borderId="41" xfId="0" applyNumberFormat="1" applyFill="1" applyBorder="1" applyAlignment="1" applyProtection="1">
      <alignment horizontal="right"/>
      <protection locked="0"/>
    </xf>
    <xf numFmtId="0" fontId="0" fillId="33" borderId="37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1" fillId="0" borderId="13" xfId="0" applyFont="1" applyBorder="1" applyAlignment="1" applyProtection="1">
      <alignment horizontal="right"/>
      <protection locked="0"/>
    </xf>
    <xf numFmtId="3" fontId="12" fillId="35" borderId="48" xfId="0" applyNumberFormat="1" applyFont="1" applyFill="1" applyBorder="1" applyAlignment="1">
      <alignment/>
    </xf>
    <xf numFmtId="3" fontId="12" fillId="35" borderId="49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33" borderId="0" xfId="0" applyNumberFormat="1" applyFill="1" applyAlignment="1">
      <alignment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36" borderId="52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40" xfId="57" applyFont="1" applyFill="1" applyBorder="1" applyAlignment="1">
      <alignment horizontal="center" vertical="center"/>
      <protection/>
    </xf>
    <xf numFmtId="0" fontId="4" fillId="0" borderId="41" xfId="57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ROPS (2)" xfId="57"/>
    <cellStyle name="Normal_FERTILIZER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6.png" /><Relationship Id="rId3" Type="http://schemas.openxmlformats.org/officeDocument/2006/relationships/image" Target="../media/image12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3.emf" /><Relationship Id="rId10" Type="http://schemas.openxmlformats.org/officeDocument/2006/relationships/image" Target="../media/image6.emf" /><Relationship Id="rId11" Type="http://schemas.openxmlformats.org/officeDocument/2006/relationships/image" Target="../media/image13.emf" /><Relationship Id="rId1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1743075</xdr:colOff>
      <xdr:row>2</xdr:row>
      <xdr:rowOff>38100</xdr:rowOff>
    </xdr:from>
    <xdr:to>
      <xdr:col>3</xdr:col>
      <xdr:colOff>2409825</xdr:colOff>
      <xdr:row>6</xdr:row>
      <xdr:rowOff>123825</xdr:rowOff>
    </xdr:to>
    <xdr:pic>
      <xdr:nvPicPr>
        <xdr:cNvPr id="1" name="Picture 2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476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</xdr:row>
      <xdr:rowOff>57150</xdr:rowOff>
    </xdr:from>
    <xdr:to>
      <xdr:col>3</xdr:col>
      <xdr:colOff>1647825</xdr:colOff>
      <xdr:row>5</xdr:row>
      <xdr:rowOff>133350</xdr:rowOff>
    </xdr:to>
    <xdr:pic>
      <xdr:nvPicPr>
        <xdr:cNvPr id="2" name="Picture 3" descr="UWE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38175"/>
          <a:ext cx="1581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0</xdr:rowOff>
    </xdr:from>
    <xdr:to>
      <xdr:col>9</xdr:col>
      <xdr:colOff>19050</xdr:colOff>
      <xdr:row>12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1752600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</xdr:row>
      <xdr:rowOff>9525</xdr:rowOff>
    </xdr:from>
    <xdr:to>
      <xdr:col>9</xdr:col>
      <xdr:colOff>19050</xdr:colOff>
      <xdr:row>24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7242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29</xdr:row>
      <xdr:rowOff>9525</xdr:rowOff>
    </xdr:from>
    <xdr:to>
      <xdr:col>9</xdr:col>
      <xdr:colOff>19050</xdr:colOff>
      <xdr:row>31</xdr:row>
      <xdr:rowOff>9525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91425" y="485775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36</xdr:row>
      <xdr:rowOff>19050</xdr:rowOff>
    </xdr:from>
    <xdr:to>
      <xdr:col>8</xdr:col>
      <xdr:colOff>609600</xdr:colOff>
      <xdr:row>38</xdr:row>
      <xdr:rowOff>9525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91425" y="60007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2543175</xdr:colOff>
      <xdr:row>3</xdr:row>
      <xdr:rowOff>114300</xdr:rowOff>
    </xdr:from>
    <xdr:to>
      <xdr:col>5</xdr:col>
      <xdr:colOff>552450</xdr:colOff>
      <xdr:row>5</xdr:row>
      <xdr:rowOff>95250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695325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40</xdr:row>
      <xdr:rowOff>9525</xdr:rowOff>
    </xdr:from>
    <xdr:to>
      <xdr:col>3</xdr:col>
      <xdr:colOff>1000125</xdr:colOff>
      <xdr:row>40</xdr:row>
      <xdr:rowOff>200025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66950" y="66484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2171700</xdr:colOff>
      <xdr:row>40</xdr:row>
      <xdr:rowOff>19050</xdr:rowOff>
    </xdr:from>
    <xdr:to>
      <xdr:col>5</xdr:col>
      <xdr:colOff>9525</xdr:colOff>
      <xdr:row>41</xdr:row>
      <xdr:rowOff>9525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0075" y="665797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95250</xdr:rowOff>
    </xdr:from>
    <xdr:to>
      <xdr:col>5</xdr:col>
      <xdr:colOff>0</xdr:colOff>
      <xdr:row>7</xdr:row>
      <xdr:rowOff>0</xdr:rowOff>
    </xdr:to>
    <xdr:pic>
      <xdr:nvPicPr>
        <xdr:cNvPr id="10" name="CommandButton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91075" y="10001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9525</xdr:rowOff>
    </xdr:from>
    <xdr:to>
      <xdr:col>8</xdr:col>
      <xdr:colOff>609600</xdr:colOff>
      <xdr:row>3</xdr:row>
      <xdr:rowOff>28575</xdr:rowOff>
    </xdr:to>
    <xdr:pic>
      <xdr:nvPicPr>
        <xdr:cNvPr id="11" name="CommandButton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00950" y="180975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1038225</xdr:colOff>
      <xdr:row>40</xdr:row>
      <xdr:rowOff>9525</xdr:rowOff>
    </xdr:from>
    <xdr:to>
      <xdr:col>3</xdr:col>
      <xdr:colOff>2124075</xdr:colOff>
      <xdr:row>41</xdr:row>
      <xdr:rowOff>9525</xdr:rowOff>
    </xdr:to>
    <xdr:pic>
      <xdr:nvPicPr>
        <xdr:cNvPr id="12" name="OptionButton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76600" y="6648450"/>
          <a:ext cx="1085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28575</xdr:rowOff>
    </xdr:from>
    <xdr:to>
      <xdr:col>4</xdr:col>
      <xdr:colOff>609600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6</xdr:col>
      <xdr:colOff>9525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3</xdr:col>
      <xdr:colOff>600075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590550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pk.nrcs.usda.gov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m.nrcs.usda.gov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m.nrcs.usda.gov/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O42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3" max="3" width="15.28125" style="0" customWidth="1"/>
    <col min="4" max="4" width="38.28125" style="0" bestFit="1" customWidth="1"/>
    <col min="5" max="5" width="7.57421875" style="0" bestFit="1" customWidth="1"/>
    <col min="7" max="7" width="12.28125" style="0" customWidth="1"/>
    <col min="8" max="8" width="12.7109375" style="0" customWidth="1"/>
  </cols>
  <sheetData>
    <row r="1" ht="13.5" thickBot="1"/>
    <row r="2" spans="2:8" ht="18.75" thickBot="1">
      <c r="B2" s="132" t="s">
        <v>123</v>
      </c>
      <c r="C2" s="133"/>
      <c r="D2" s="133"/>
      <c r="E2" s="133"/>
      <c r="F2" s="133"/>
      <c r="G2" s="133"/>
      <c r="H2" s="134"/>
    </row>
    <row r="3" spans="2:8" ht="13.5" thickBot="1">
      <c r="B3" s="28" t="s">
        <v>0</v>
      </c>
      <c r="C3" s="77">
        <f ca="1">TODAY()</f>
        <v>39595</v>
      </c>
      <c r="D3" s="4"/>
      <c r="E3" s="4"/>
      <c r="F3" s="4"/>
      <c r="G3" s="4"/>
      <c r="H3" s="29"/>
    </row>
    <row r="4" spans="2:8" ht="12.75">
      <c r="B4" s="28" t="s">
        <v>1</v>
      </c>
      <c r="C4" s="83" t="s">
        <v>115</v>
      </c>
      <c r="D4" s="4"/>
      <c r="E4" s="4"/>
      <c r="F4" s="4"/>
      <c r="G4" s="128" t="s">
        <v>22</v>
      </c>
      <c r="H4" s="129"/>
    </row>
    <row r="5" spans="2:8" ht="12.75">
      <c r="B5" s="28" t="s">
        <v>3</v>
      </c>
      <c r="C5" s="84">
        <v>2007</v>
      </c>
      <c r="D5" s="4"/>
      <c r="E5" s="4"/>
      <c r="F5" s="4"/>
      <c r="G5" s="130"/>
      <c r="H5" s="131"/>
    </row>
    <row r="6" spans="2:11" ht="12.75">
      <c r="B6" s="28" t="s">
        <v>2</v>
      </c>
      <c r="C6" s="83" t="s">
        <v>117</v>
      </c>
      <c r="D6" s="4"/>
      <c r="E6" s="4"/>
      <c r="F6" s="4"/>
      <c r="G6" s="66" t="s">
        <v>107</v>
      </c>
      <c r="H6" s="30">
        <v>0.25</v>
      </c>
      <c r="K6" s="27"/>
    </row>
    <row r="7" spans="2:8" ht="12.75">
      <c r="B7" s="31" t="s">
        <v>4</v>
      </c>
      <c r="C7" s="85">
        <v>20</v>
      </c>
      <c r="D7" s="82" t="s">
        <v>125</v>
      </c>
      <c r="E7" s="4"/>
      <c r="F7" s="78" t="s">
        <v>121</v>
      </c>
      <c r="G7" s="135" t="s">
        <v>5</v>
      </c>
      <c r="H7" s="136"/>
    </row>
    <row r="8" spans="2:8" ht="12.75">
      <c r="B8" s="32"/>
      <c r="C8" s="6" t="s">
        <v>21</v>
      </c>
      <c r="D8" s="6" t="s">
        <v>23</v>
      </c>
      <c r="E8" s="15" t="s">
        <v>42</v>
      </c>
      <c r="F8" s="78" t="s">
        <v>26</v>
      </c>
      <c r="G8" s="7" t="s">
        <v>6</v>
      </c>
      <c r="H8" s="33" t="s">
        <v>7</v>
      </c>
    </row>
    <row r="9" spans="2:8" ht="14.25">
      <c r="B9" s="28" t="s">
        <v>18</v>
      </c>
      <c r="C9" s="86" t="s">
        <v>118</v>
      </c>
      <c r="D9" s="86" t="s">
        <v>33</v>
      </c>
      <c r="E9" s="87" t="str">
        <f>IF(D9=0,"",(VLOOKUP(D9,crops1,2,FALSE)))</f>
        <v>t/ac</v>
      </c>
      <c r="F9" s="88">
        <v>5</v>
      </c>
      <c r="G9" s="16">
        <f>IF(D9=0,0,(VLOOKUP(D9,crops1,3,FALSE)*$C$7*F9))</f>
        <v>813.5999999999999</v>
      </c>
      <c r="H9" s="34">
        <f>IF(D9=0,0,(VLOOKUP(D9,crops1,4,FALSE)*$C$7*F9))</f>
        <v>135.6</v>
      </c>
    </row>
    <row r="10" spans="2:8" ht="14.25">
      <c r="B10" s="28" t="s">
        <v>19</v>
      </c>
      <c r="C10" s="86" t="s">
        <v>119</v>
      </c>
      <c r="D10" s="86" t="s">
        <v>29</v>
      </c>
      <c r="E10" s="87" t="str">
        <f>IF(D10=0,"",(VLOOKUP(D10,crops1,2,FALSE)))</f>
        <v>t/ac</v>
      </c>
      <c r="F10" s="88">
        <v>15</v>
      </c>
      <c r="G10" s="16">
        <f>IF(D10=0,0,(VLOOKUP(D10,crops1,3,FALSE)*$C$7*F10))</f>
        <v>2325.03</v>
      </c>
      <c r="H10" s="34">
        <f>IF(D10=0,0,(VLOOKUP(D10,crops1,4,FALSE)*$C$7*F10))</f>
        <v>679.32</v>
      </c>
    </row>
    <row r="11" spans="2:8" ht="14.25">
      <c r="B11" s="28" t="s">
        <v>20</v>
      </c>
      <c r="C11" s="86" t="s">
        <v>120</v>
      </c>
      <c r="D11" s="86" t="s">
        <v>35</v>
      </c>
      <c r="E11" s="87" t="str">
        <f>IF(D11=0,"",(VLOOKUP(D11,crops1,2,FALSE)))</f>
        <v>t/ac</v>
      </c>
      <c r="F11" s="88">
        <v>10</v>
      </c>
      <c r="G11" s="16">
        <f>IF(D11=0,0,(VLOOKUP(D11,crops1,3,FALSE)*$C$7*F11))</f>
        <v>4299.68</v>
      </c>
      <c r="H11" s="34">
        <f>IF(D11=0,0,(VLOOKUP(D11,crops1,4,FALSE)*$C$7*F11))</f>
        <v>698.0000000000001</v>
      </c>
    </row>
    <row r="12" spans="2:8" ht="12.75">
      <c r="B12" s="31" t="s">
        <v>8</v>
      </c>
      <c r="C12" s="5"/>
      <c r="D12" s="5" t="s">
        <v>105</v>
      </c>
      <c r="E12" s="62"/>
      <c r="F12" s="5"/>
      <c r="G12" s="60">
        <f>SUM(G9:G11)*(1+H6)</f>
        <v>9297.8875</v>
      </c>
      <c r="H12" s="61">
        <f>SUM(H9:H11)</f>
        <v>1512.92</v>
      </c>
    </row>
    <row r="13" spans="2:8" ht="12.75">
      <c r="B13" s="28"/>
      <c r="C13" s="4"/>
      <c r="D13" s="4"/>
      <c r="E13" s="63"/>
      <c r="F13" s="4"/>
      <c r="G13" s="4"/>
      <c r="H13" s="29"/>
    </row>
    <row r="14" spans="2:8" ht="12.75">
      <c r="B14" s="28"/>
      <c r="C14" s="4"/>
      <c r="D14" s="4"/>
      <c r="E14" s="63"/>
      <c r="F14" s="4"/>
      <c r="G14" s="126" t="s">
        <v>13</v>
      </c>
      <c r="H14" s="127"/>
    </row>
    <row r="15" spans="2:8" ht="12.75">
      <c r="B15" s="32" t="s">
        <v>109</v>
      </c>
      <c r="C15" s="89"/>
      <c r="D15" s="90"/>
      <c r="E15" s="91"/>
      <c r="F15" s="89"/>
      <c r="G15" s="7" t="s">
        <v>6</v>
      </c>
      <c r="H15" s="33" t="s">
        <v>7</v>
      </c>
    </row>
    <row r="16" spans="2:8" ht="12.75">
      <c r="B16" s="28" t="s">
        <v>44</v>
      </c>
      <c r="C16" s="92"/>
      <c r="D16" s="92"/>
      <c r="E16" s="93" t="s">
        <v>43</v>
      </c>
      <c r="F16" s="94"/>
      <c r="G16" s="8"/>
      <c r="H16" s="35">
        <v>2</v>
      </c>
    </row>
    <row r="17" spans="2:8" ht="12.75">
      <c r="B17" s="31"/>
      <c r="C17" s="95"/>
      <c r="D17" s="95" t="s">
        <v>15</v>
      </c>
      <c r="E17" s="96"/>
      <c r="F17" s="95"/>
      <c r="G17" s="56">
        <f>G12-(G16*C7)</f>
        <v>9297.8875</v>
      </c>
      <c r="H17" s="57">
        <f>H12-(H16*C7)</f>
        <v>1472.92</v>
      </c>
    </row>
    <row r="18" spans="2:8" ht="12.75">
      <c r="B18" s="28"/>
      <c r="C18" s="4"/>
      <c r="D18" s="4"/>
      <c r="E18" s="63"/>
      <c r="F18" s="4"/>
      <c r="G18" s="4"/>
      <c r="H18" s="29"/>
    </row>
    <row r="19" spans="2:15" ht="12.75">
      <c r="B19" s="28"/>
      <c r="C19" s="4"/>
      <c r="D19" s="4"/>
      <c r="E19" s="63"/>
      <c r="F19" s="4"/>
      <c r="G19" s="126" t="s">
        <v>14</v>
      </c>
      <c r="H19" s="127"/>
      <c r="O19" s="79"/>
    </row>
    <row r="20" spans="2:9" ht="12.75">
      <c r="B20" s="32"/>
      <c r="C20" s="89"/>
      <c r="D20" s="89"/>
      <c r="E20" s="91"/>
      <c r="F20" s="89"/>
      <c r="G20" s="7" t="s">
        <v>6</v>
      </c>
      <c r="H20" s="33" t="s">
        <v>7</v>
      </c>
      <c r="I20" s="13"/>
    </row>
    <row r="21" spans="2:8" ht="12.75">
      <c r="B21" s="28" t="s">
        <v>9</v>
      </c>
      <c r="C21" s="92"/>
      <c r="D21" s="86" t="s">
        <v>46</v>
      </c>
      <c r="E21" s="112" t="s">
        <v>108</v>
      </c>
      <c r="F21" s="86">
        <v>1</v>
      </c>
      <c r="G21" s="16">
        <f>IF(E21="ac-in",IF($D21=0,0,(VLOOKUP($D21,effluent1,2,FALSE)*$F21*$C$7)),IF($D21=0,0,(VLOOKUP($D21,effluent1,2,FALSE)*$F21/27154)))</f>
        <v>3360</v>
      </c>
      <c r="H21" s="34">
        <f>IF(E21="ac-in",IF($D21=0,0,(VLOOKUP($D21,effluent1,3,FALSE)*$F21*$C$7)),IF($D21=0,0,(VLOOKUP($D21,effluent1,3,FALSE)*$F21/27154)))</f>
        <v>506.55021834061137</v>
      </c>
    </row>
    <row r="22" spans="2:8" ht="12.75">
      <c r="B22" s="28"/>
      <c r="C22" s="92"/>
      <c r="D22" s="86"/>
      <c r="E22" s="112" t="s">
        <v>108</v>
      </c>
      <c r="F22" s="86"/>
      <c r="G22" s="16">
        <f>IF(E22="ac-in",IF($D22=0,0,(VLOOKUP($D22,effluent1,2,FALSE)*$F22*$C$7)),IF($D22=0,0,(VLOOKUP($D22,effluent1,2,FALSE)*$F22*$C$7/27154)))</f>
        <v>0</v>
      </c>
      <c r="H22" s="34">
        <f>IF(E22="ac-in",IF($D22=0,0,(VLOOKUP($D22,effluent1,3,FALSE)*$F22*$C$7)),IF($D22=0,0,(VLOOKUP($D22,effluent1,3,FALSE)*$F22*$C$7/27154)))</f>
        <v>0</v>
      </c>
    </row>
    <row r="23" spans="2:8" ht="12.75">
      <c r="B23" s="28"/>
      <c r="C23" s="92"/>
      <c r="D23" s="86"/>
      <c r="E23" s="112" t="s">
        <v>108</v>
      </c>
      <c r="F23" s="86"/>
      <c r="G23" s="16">
        <f>IF(E23="ac-in",IF($D23=0,0,(VLOOKUP($D23,effluent1,2,FALSE)*$F23*$C$7)),IF($D23=0,0,(VLOOKUP($D23,effluent1,2,FALSE)*$F23*$C$7/27154)))</f>
        <v>0</v>
      </c>
      <c r="H23" s="34">
        <f>IF(E23="ac-in",IF($D23=0,0,(VLOOKUP($D23,effluent1,3,FALSE)*$F23*$C$7)),IF($D23=0,0,(VLOOKUP($D23,effluent1,3,FALSE)*$F23*$C$7/27154)))</f>
        <v>0</v>
      </c>
    </row>
    <row r="24" spans="2:8" ht="12.75">
      <c r="B24" s="31"/>
      <c r="C24" s="95"/>
      <c r="D24" s="95" t="s">
        <v>15</v>
      </c>
      <c r="E24" s="96"/>
      <c r="F24" s="95"/>
      <c r="G24" s="58">
        <f>G17-SUM(G21:G23)</f>
        <v>5937.887500000001</v>
      </c>
      <c r="H24" s="59">
        <f>H17-SUM(H21:H23)</f>
        <v>966.3697816593888</v>
      </c>
    </row>
    <row r="25" spans="2:8" ht="12.75">
      <c r="B25" s="28"/>
      <c r="C25" s="4"/>
      <c r="D25" s="4"/>
      <c r="E25" s="63"/>
      <c r="F25" s="4"/>
      <c r="G25" s="4"/>
      <c r="H25" s="29"/>
    </row>
    <row r="26" spans="2:8" ht="12.75">
      <c r="B26" s="28"/>
      <c r="C26" s="4"/>
      <c r="D26" s="4"/>
      <c r="E26" s="63"/>
      <c r="F26" s="4"/>
      <c r="G26" s="124" t="s">
        <v>16</v>
      </c>
      <c r="H26" s="125"/>
    </row>
    <row r="27" spans="2:8" ht="12.75">
      <c r="B27" s="32"/>
      <c r="C27" s="6"/>
      <c r="D27" s="6"/>
      <c r="E27" s="15"/>
      <c r="F27" s="6"/>
      <c r="G27" s="7" t="s">
        <v>6</v>
      </c>
      <c r="H27" s="33" t="s">
        <v>7</v>
      </c>
    </row>
    <row r="28" spans="2:9" ht="12.75">
      <c r="B28" s="100" t="s">
        <v>10</v>
      </c>
      <c r="C28" s="97"/>
      <c r="D28" s="98" t="s">
        <v>52</v>
      </c>
      <c r="E28" s="99" t="s">
        <v>27</v>
      </c>
      <c r="F28" s="98">
        <v>5</v>
      </c>
      <c r="G28" s="16">
        <f>IF(D28=0,0,(VLOOKUP(D28,manure2,2,FALSE)*F28*$C$7))</f>
        <v>2670</v>
      </c>
      <c r="H28" s="34">
        <f>IF(D28=0,0,(VLOOKUP(D28,manure2,3,FALSE)*F28*$C$7))</f>
        <v>812.227074235808</v>
      </c>
      <c r="I28" s="13"/>
    </row>
    <row r="29" spans="2:9" ht="12.75">
      <c r="B29" s="101"/>
      <c r="C29" s="92"/>
      <c r="D29" s="86"/>
      <c r="E29" s="93" t="s">
        <v>27</v>
      </c>
      <c r="F29" s="86"/>
      <c r="G29" s="16">
        <f>IF(D29=0,0,(VLOOKUP(D29,manure2,2,FALSE)*F29*$C$7))</f>
        <v>0</v>
      </c>
      <c r="H29" s="34">
        <f>IF(D29=0,0,(VLOOKUP(D29,manure2,3,FALSE)*F29*$C$7))</f>
        <v>0</v>
      </c>
      <c r="I29" s="13"/>
    </row>
    <row r="30" spans="2:9" ht="12.75">
      <c r="B30" s="101"/>
      <c r="C30" s="92"/>
      <c r="D30" s="86"/>
      <c r="E30" s="93" t="s">
        <v>27</v>
      </c>
      <c r="F30" s="86"/>
      <c r="G30" s="16">
        <f>IF(D30=0,0,(VLOOKUP(D30,manure2,2,FALSE)*F30*$C$7))</f>
        <v>0</v>
      </c>
      <c r="H30" s="34">
        <f>IF(D30=0,0,(VLOOKUP(D30,manure2,3,FALSE)*F30*$C$7))</f>
        <v>0</v>
      </c>
      <c r="I30" s="13"/>
    </row>
    <row r="31" spans="2:8" ht="12.75">
      <c r="B31" s="102"/>
      <c r="C31" s="95"/>
      <c r="D31" s="95" t="s">
        <v>15</v>
      </c>
      <c r="E31" s="96"/>
      <c r="F31" s="95"/>
      <c r="G31" s="58">
        <f>G24-SUM(G28:G30)</f>
        <v>3267.8875000000007</v>
      </c>
      <c r="H31" s="59">
        <f>H24-SUM(H28:H30)</f>
        <v>154.14270742358076</v>
      </c>
    </row>
    <row r="32" spans="2:8" ht="12.75">
      <c r="B32" s="28"/>
      <c r="C32" s="4"/>
      <c r="D32" s="4"/>
      <c r="E32" s="63"/>
      <c r="F32" s="4"/>
      <c r="G32" s="4"/>
      <c r="H32" s="29"/>
    </row>
    <row r="33" spans="2:8" ht="12.75">
      <c r="B33" s="28"/>
      <c r="C33" s="4"/>
      <c r="D33" s="4"/>
      <c r="E33" s="63"/>
      <c r="F33" s="4"/>
      <c r="G33" s="126" t="s">
        <v>17</v>
      </c>
      <c r="H33" s="127"/>
    </row>
    <row r="34" spans="2:9" ht="12.75">
      <c r="B34" s="32"/>
      <c r="C34" s="6"/>
      <c r="D34" s="6"/>
      <c r="E34" s="15"/>
      <c r="F34" s="6"/>
      <c r="G34" s="7" t="s">
        <v>6</v>
      </c>
      <c r="H34" s="33" t="s">
        <v>7</v>
      </c>
      <c r="I34" s="13"/>
    </row>
    <row r="35" spans="2:8" ht="12.75">
      <c r="B35" s="100" t="s">
        <v>11</v>
      </c>
      <c r="C35" s="97"/>
      <c r="D35" s="98"/>
      <c r="E35" s="99" t="s">
        <v>43</v>
      </c>
      <c r="F35" s="103"/>
      <c r="G35" s="16">
        <f>IF(D35=0,0,(VLOOKUP(D35,fertilizer2,2,FALSE)*F35*$C$7))</f>
        <v>0</v>
      </c>
      <c r="H35" s="34">
        <f>IF(D35=0,0,(VLOOKUP(D35,fertilizer2,3,FALSE)*F35*$C$7))</f>
        <v>0</v>
      </c>
    </row>
    <row r="36" spans="2:8" ht="12.75">
      <c r="B36" s="101"/>
      <c r="C36" s="92"/>
      <c r="D36" s="86"/>
      <c r="E36" s="93" t="s">
        <v>43</v>
      </c>
      <c r="F36" s="104"/>
      <c r="G36" s="16">
        <f>IF(D36=0,0,(VLOOKUP(D36,fertilizer2,2,FALSE)*F36*$C$7))</f>
        <v>0</v>
      </c>
      <c r="H36" s="34">
        <f>IF(D36=0,0,(VLOOKUP(D36,fertilizer2,3,FALSE)*F36*$C$7))</f>
        <v>0</v>
      </c>
    </row>
    <row r="37" spans="2:8" ht="12.75">
      <c r="B37" s="101"/>
      <c r="C37" s="92"/>
      <c r="D37" s="86"/>
      <c r="E37" s="93" t="s">
        <v>43</v>
      </c>
      <c r="F37" s="104"/>
      <c r="G37" s="16">
        <f>IF(D37=0,0,(VLOOKUP(D37,fertilizer2,2,FALSE)*F37*$C$7))</f>
        <v>0</v>
      </c>
      <c r="H37" s="34">
        <f>IF(D37=0,0,(VLOOKUP(D37,fertilizer2,3,FALSE)*F37*$C$7))</f>
        <v>0</v>
      </c>
    </row>
    <row r="38" spans="2:8" ht="13.5" thickBot="1">
      <c r="B38" s="105"/>
      <c r="C38" s="106"/>
      <c r="D38" s="107" t="s">
        <v>12</v>
      </c>
      <c r="E38" s="106"/>
      <c r="F38" s="108"/>
      <c r="G38" s="110">
        <f>G31-SUM(G35:G37)</f>
        <v>3267.8875000000007</v>
      </c>
      <c r="H38" s="111">
        <f>H31-SUM(H35:H37)</f>
        <v>154.14270742358076</v>
      </c>
    </row>
    <row r="40" spans="4:8" ht="12.75">
      <c r="D40" s="121" t="s">
        <v>110</v>
      </c>
      <c r="E40" s="122"/>
      <c r="F40" s="123"/>
      <c r="G40" s="2"/>
      <c r="H40" s="17"/>
    </row>
    <row r="41" spans="4:8" ht="15.75" customHeight="1">
      <c r="D41" s="3"/>
      <c r="E41" s="4"/>
      <c r="F41" s="4"/>
      <c r="G41" s="4"/>
      <c r="H41" s="18"/>
    </row>
    <row r="42" spans="4:8" ht="12.75">
      <c r="D42" s="81" t="s">
        <v>46</v>
      </c>
      <c r="E42" s="80"/>
      <c r="F42" s="109" t="s">
        <v>108</v>
      </c>
      <c r="G42" s="55">
        <f>G38/(VLOOKUP(D42,effluent1,2,FALSE)*C7)</f>
        <v>0.9725855654761907</v>
      </c>
      <c r="H42" s="55">
        <f>H38/(VLOOKUP(D42,effluent1,3,FALSE)*C7)</f>
        <v>0.30429896551724134</v>
      </c>
    </row>
  </sheetData>
  <sheetProtection/>
  <mergeCells count="8">
    <mergeCell ref="D40:F40"/>
    <mergeCell ref="G26:H26"/>
    <mergeCell ref="G33:H33"/>
    <mergeCell ref="G4:H5"/>
    <mergeCell ref="B2:H2"/>
    <mergeCell ref="G7:H7"/>
    <mergeCell ref="G14:H14"/>
    <mergeCell ref="G19:H19"/>
  </mergeCells>
  <dataValidations count="13">
    <dataValidation type="list" allowBlank="1" showInputMessage="1" showErrorMessage="1" sqref="D9:D11">
      <formula1>crops2</formula1>
    </dataValidation>
    <dataValidation type="list" allowBlank="1" showInputMessage="1" showErrorMessage="1" sqref="D21:D23 D42">
      <formula1>effluent</formula1>
    </dataValidation>
    <dataValidation type="list" allowBlank="1" showInputMessage="1" showErrorMessage="1" sqref="D28:D30">
      <formula1>manure1</formula1>
    </dataValidation>
    <dataValidation type="list" allowBlank="1" showInputMessage="1" showErrorMessage="1" sqref="D35:D37">
      <formula1>fertilizer1</formula1>
    </dataValidation>
    <dataValidation showInputMessage="1" showErrorMessage="1" sqref="D5"/>
    <dataValidation allowBlank="1" showInputMessage="1" showErrorMessage="1" promptTitle="N Loss" prompt="Estimated nutrient volatilized or not available for plant uptake. The WQCC allows 125% applications that means 25% above the required.&#10;USDA Agronomic Rates uses more realistic volatilization rates considering losses between 50 and 75%" sqref="G6"/>
    <dataValidation allowBlank="1" showInputMessage="1" showErrorMessage="1" promptTitle="Nutrient Needed" prompt="Based on: http://npk.nrcs.usda.gov/&#10;Depends on crop which has a standard uptake by unit yield. That is multiplied by the yield goal/actual" sqref="G7:H7"/>
    <dataValidation allowBlank="1" showInputMessage="1" showErrorMessage="1" promptTitle="Annual Nutrient Balance" prompt="Positive = Crops need more nutrient" sqref="D38"/>
    <dataValidation allowBlank="1" showInputMessage="1" showErrorMessage="1" promptTitle="Color Code" prompt="Yellow     : User INPUT&#10;Blue Font: Comment&#10;Light blue: Results&#10;Green      : Calculations&#10;Red Font : CAUTION" sqref="B2:H2"/>
    <dataValidation type="list" allowBlank="1" showInputMessage="1" showErrorMessage="1" promptTitle="Units" prompt="gallons = total gallons in field&#10;ac-in = ac-in per acre" sqref="E21:E23">
      <formula1>effunits</formula1>
    </dataValidation>
    <dataValidation allowBlank="1" showInputMessage="1" showErrorMessage="1" promptTitle="Units" prompt="ac-in = ac-in per acre&#10;gallons = total gallons in field&#10;t/ac = dry manure per acre" sqref="F42"/>
    <dataValidation type="custom" allowBlank="1" showInputMessage="1" showErrorMessage="1" sqref="G38">
      <formula1>K25</formula1>
    </dataValidation>
    <dataValidation type="custom" allowBlank="1" showInputMessage="1" showErrorMessage="1" sqref="L27">
      <formula1>"&lt;0"</formula1>
    </dataValidation>
  </dataValidations>
  <printOptions/>
  <pageMargins left="0.75" right="0.75" top="1.88" bottom="1" header="0.5" footer="0.5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62.00390625" style="0" bestFit="1" customWidth="1"/>
  </cols>
  <sheetData>
    <row r="1" spans="1:4" ht="15">
      <c r="A1" s="67" t="s">
        <v>23</v>
      </c>
      <c r="B1" s="137" t="s">
        <v>26</v>
      </c>
      <c r="C1" s="71" t="s">
        <v>6</v>
      </c>
      <c r="D1" s="71" t="s">
        <v>7</v>
      </c>
    </row>
    <row r="2" spans="1:7" ht="14.25">
      <c r="A2" s="68"/>
      <c r="B2" s="138"/>
      <c r="C2" s="69" t="s">
        <v>28</v>
      </c>
      <c r="D2" s="69" t="s">
        <v>28</v>
      </c>
      <c r="F2" t="s">
        <v>40</v>
      </c>
      <c r="G2" s="14" t="s">
        <v>41</v>
      </c>
    </row>
    <row r="3" spans="1:7" ht="14.25">
      <c r="A3" s="70" t="s">
        <v>24</v>
      </c>
      <c r="B3" s="70" t="s">
        <v>25</v>
      </c>
      <c r="C3" s="72" t="s">
        <v>112</v>
      </c>
      <c r="D3" s="72" t="s">
        <v>112</v>
      </c>
      <c r="G3" s="36" t="s">
        <v>104</v>
      </c>
    </row>
    <row r="4" spans="1:4" ht="14.25">
      <c r="A4" s="42" t="s">
        <v>30</v>
      </c>
      <c r="B4" s="43" t="s">
        <v>27</v>
      </c>
      <c r="C4" s="44">
        <v>15.0691</v>
      </c>
      <c r="D4" s="45">
        <v>1.3112</v>
      </c>
    </row>
    <row r="5" spans="1:4" ht="14.25">
      <c r="A5" s="46" t="s">
        <v>36</v>
      </c>
      <c r="B5" s="11" t="s">
        <v>27</v>
      </c>
      <c r="C5" s="11">
        <v>50.3935</v>
      </c>
      <c r="D5" s="47">
        <v>4.7217</v>
      </c>
    </row>
    <row r="6" spans="1:4" ht="14.25">
      <c r="A6" s="46" t="s">
        <v>31</v>
      </c>
      <c r="B6" s="11" t="s">
        <v>27</v>
      </c>
      <c r="C6" s="11">
        <v>8.9729</v>
      </c>
      <c r="D6" s="47">
        <v>1.5066</v>
      </c>
    </row>
    <row r="7" spans="1:4" ht="14.25">
      <c r="A7" s="46" t="s">
        <v>29</v>
      </c>
      <c r="B7" s="11" t="s">
        <v>27</v>
      </c>
      <c r="C7" s="11">
        <v>7.7501</v>
      </c>
      <c r="D7" s="47">
        <v>2.2644</v>
      </c>
    </row>
    <row r="8" spans="1:4" ht="14.25">
      <c r="A8" s="46" t="s">
        <v>37</v>
      </c>
      <c r="B8" s="11" t="s">
        <v>27</v>
      </c>
      <c r="C8" s="11">
        <v>10.9375</v>
      </c>
      <c r="D8" s="47">
        <v>1.1211</v>
      </c>
    </row>
    <row r="9" spans="1:4" ht="14.25">
      <c r="A9" s="46" t="s">
        <v>38</v>
      </c>
      <c r="B9" s="11" t="s">
        <v>27</v>
      </c>
      <c r="C9" s="11">
        <v>25.0032</v>
      </c>
      <c r="D9" s="47">
        <v>3.4558</v>
      </c>
    </row>
    <row r="10" spans="1:4" ht="14.25">
      <c r="A10" s="46" t="s">
        <v>32</v>
      </c>
      <c r="B10" s="11" t="s">
        <v>27</v>
      </c>
      <c r="C10" s="11">
        <v>9.6174</v>
      </c>
      <c r="D10" s="47">
        <v>1.2035</v>
      </c>
    </row>
    <row r="11" spans="1:4" ht="14.25">
      <c r="A11" s="46" t="s">
        <v>39</v>
      </c>
      <c r="B11" s="11" t="s">
        <v>27</v>
      </c>
      <c r="C11" s="11">
        <v>6.6701</v>
      </c>
      <c r="D11" s="47">
        <v>1.1232</v>
      </c>
    </row>
    <row r="12" spans="1:4" ht="14.25">
      <c r="A12" s="46" t="s">
        <v>33</v>
      </c>
      <c r="B12" s="11" t="s">
        <v>27</v>
      </c>
      <c r="C12" s="11">
        <v>8.136</v>
      </c>
      <c r="D12" s="47">
        <v>1.356</v>
      </c>
    </row>
    <row r="13" spans="1:4" ht="14.25">
      <c r="A13" s="46" t="s">
        <v>34</v>
      </c>
      <c r="B13" s="11" t="s">
        <v>27</v>
      </c>
      <c r="C13" s="11">
        <v>5.28</v>
      </c>
      <c r="D13" s="47">
        <v>1.26</v>
      </c>
    </row>
    <row r="14" spans="1:4" ht="14.25">
      <c r="A14" s="64" t="s">
        <v>111</v>
      </c>
      <c r="B14" s="65" t="s">
        <v>27</v>
      </c>
      <c r="C14" s="49">
        <v>7.5348</v>
      </c>
      <c r="D14" s="50">
        <v>0.966</v>
      </c>
    </row>
    <row r="15" spans="1:4" ht="14.25">
      <c r="A15" s="48" t="s">
        <v>35</v>
      </c>
      <c r="B15" s="49" t="s">
        <v>27</v>
      </c>
      <c r="C15" s="49">
        <v>21.4984</v>
      </c>
      <c r="D15" s="50">
        <v>3.49</v>
      </c>
    </row>
    <row r="16" spans="1:4" ht="14.25">
      <c r="A16" s="40"/>
      <c r="B16" s="41"/>
      <c r="C16" s="9"/>
      <c r="D16" s="9"/>
    </row>
    <row r="17" spans="1:4" ht="14.25">
      <c r="A17" s="10"/>
      <c r="B17" s="11"/>
      <c r="C17" s="11"/>
      <c r="D17" s="11"/>
    </row>
    <row r="18" spans="1:4" ht="14.25">
      <c r="A18" s="10"/>
      <c r="B18" s="11"/>
      <c r="C18" s="11"/>
      <c r="D18" s="11"/>
    </row>
    <row r="19" spans="1:4" ht="14.25">
      <c r="A19" s="10"/>
      <c r="B19" s="11"/>
      <c r="C19" s="11"/>
      <c r="D19" s="11"/>
    </row>
    <row r="20" spans="1:4" ht="14.25">
      <c r="A20" s="10"/>
      <c r="B20" s="11"/>
      <c r="C20" s="11"/>
      <c r="D20" s="11"/>
    </row>
    <row r="21" spans="1:4" ht="14.25">
      <c r="A21" s="10"/>
      <c r="B21" s="11"/>
      <c r="C21" s="11"/>
      <c r="D21" s="11"/>
    </row>
    <row r="22" spans="1:4" ht="14.25">
      <c r="A22" s="10"/>
      <c r="B22" s="11"/>
      <c r="C22" s="11"/>
      <c r="D22" s="11"/>
    </row>
    <row r="23" spans="1:4" ht="14.25">
      <c r="A23" s="10"/>
      <c r="B23" s="11"/>
      <c r="C23" s="11"/>
      <c r="D23" s="11"/>
    </row>
    <row r="24" spans="1:4" ht="14.25">
      <c r="A24" s="10"/>
      <c r="B24" s="11"/>
      <c r="C24" s="11"/>
      <c r="D24" s="11"/>
    </row>
    <row r="25" spans="1:4" ht="14.25">
      <c r="A25" s="10"/>
      <c r="B25" s="11"/>
      <c r="C25" s="11"/>
      <c r="D25" s="11"/>
    </row>
    <row r="26" spans="1:4" ht="14.25">
      <c r="A26" s="10"/>
      <c r="B26" s="11"/>
      <c r="C26" s="11"/>
      <c r="D26" s="11"/>
    </row>
    <row r="27" spans="1:4" ht="14.25">
      <c r="A27" s="10"/>
      <c r="B27" s="11"/>
      <c r="C27" s="11"/>
      <c r="D27" s="11"/>
    </row>
    <row r="28" spans="1:4" ht="14.25">
      <c r="A28" s="10"/>
      <c r="B28" s="11"/>
      <c r="C28" s="11"/>
      <c r="D28" s="11"/>
    </row>
    <row r="29" spans="1:4" ht="14.25">
      <c r="A29" s="10"/>
      <c r="B29" s="11"/>
      <c r="C29" s="11"/>
      <c r="D29" s="11"/>
    </row>
    <row r="30" spans="1:4" ht="14.25">
      <c r="A30" s="10"/>
      <c r="B30" s="11"/>
      <c r="C30" s="11"/>
      <c r="D30" s="11"/>
    </row>
    <row r="31" spans="1:4" ht="14.25">
      <c r="A31" s="10"/>
      <c r="B31" s="11"/>
      <c r="C31" s="11"/>
      <c r="D31" s="11"/>
    </row>
    <row r="32" spans="1:4" ht="14.25">
      <c r="A32" s="10"/>
      <c r="B32" s="11"/>
      <c r="C32" s="11"/>
      <c r="D32" s="11"/>
    </row>
    <row r="33" spans="1:4" ht="14.25">
      <c r="A33" s="10"/>
      <c r="B33" s="11"/>
      <c r="C33" s="11"/>
      <c r="D33" s="11"/>
    </row>
    <row r="34" spans="1:4" ht="14.25">
      <c r="A34" s="10"/>
      <c r="B34" s="11"/>
      <c r="C34" s="11"/>
      <c r="D34" s="11"/>
    </row>
    <row r="35" spans="1:4" ht="14.25">
      <c r="A35" s="10"/>
      <c r="B35" s="11"/>
      <c r="C35" s="11"/>
      <c r="D35" s="11"/>
    </row>
    <row r="36" spans="1:4" ht="14.25">
      <c r="A36" s="10"/>
      <c r="B36" s="11"/>
      <c r="C36" s="11"/>
      <c r="D36" s="11"/>
    </row>
    <row r="37" spans="1:4" ht="14.25">
      <c r="A37" s="10"/>
      <c r="B37" s="11"/>
      <c r="C37" s="11"/>
      <c r="D37" s="11"/>
    </row>
    <row r="38" spans="1:4" ht="14.25">
      <c r="A38" s="10"/>
      <c r="B38" s="11"/>
      <c r="C38" s="11"/>
      <c r="D38" s="11"/>
    </row>
    <row r="39" spans="1:4" ht="14.25">
      <c r="A39" s="10"/>
      <c r="B39" s="11"/>
      <c r="C39" s="11"/>
      <c r="D39" s="11"/>
    </row>
    <row r="40" spans="1:4" ht="14.25">
      <c r="A40" s="10"/>
      <c r="B40" s="11"/>
      <c r="C40" s="11"/>
      <c r="D40" s="11"/>
    </row>
    <row r="41" spans="1:4" ht="14.25">
      <c r="A41" s="10"/>
      <c r="B41" s="11"/>
      <c r="C41" s="11"/>
      <c r="D41" s="11"/>
    </row>
    <row r="42" spans="1:4" ht="14.25">
      <c r="A42" s="10"/>
      <c r="B42" s="11"/>
      <c r="C42" s="11"/>
      <c r="D42" s="11"/>
    </row>
    <row r="43" spans="1:4" ht="14.25">
      <c r="A43" s="10"/>
      <c r="B43" s="11"/>
      <c r="C43" s="11"/>
      <c r="D43" s="11"/>
    </row>
    <row r="44" spans="1:4" ht="14.25">
      <c r="A44" s="10"/>
      <c r="B44" s="11"/>
      <c r="C44" s="11"/>
      <c r="D44" s="11"/>
    </row>
    <row r="45" spans="1:4" ht="14.25">
      <c r="A45" s="10"/>
      <c r="B45" s="11"/>
      <c r="C45" s="11"/>
      <c r="D45" s="11"/>
    </row>
    <row r="46" spans="1:4" ht="14.25">
      <c r="A46" s="10"/>
      <c r="B46" s="11"/>
      <c r="C46" s="11"/>
      <c r="D46" s="11"/>
    </row>
    <row r="47" spans="1:4" ht="14.25">
      <c r="A47" s="10"/>
      <c r="B47" s="11"/>
      <c r="C47" s="11"/>
      <c r="D47" s="11"/>
    </row>
    <row r="48" spans="1:4" ht="14.25">
      <c r="A48" s="10"/>
      <c r="B48" s="11"/>
      <c r="C48" s="11"/>
      <c r="D48" s="11"/>
    </row>
    <row r="49" spans="1:4" ht="14.25">
      <c r="A49" s="10"/>
      <c r="B49" s="11"/>
      <c r="C49" s="11"/>
      <c r="D49" s="11"/>
    </row>
    <row r="50" spans="1:4" ht="14.25">
      <c r="A50" s="10"/>
      <c r="B50" s="11"/>
      <c r="C50" s="11"/>
      <c r="D50" s="11"/>
    </row>
    <row r="51" spans="1:4" ht="14.25">
      <c r="A51" s="10"/>
      <c r="B51" s="11"/>
      <c r="C51" s="11"/>
      <c r="D51" s="11"/>
    </row>
    <row r="52" spans="1:4" ht="14.25">
      <c r="A52" s="10"/>
      <c r="B52" s="11"/>
      <c r="C52" s="11"/>
      <c r="D52" s="11"/>
    </row>
    <row r="53" spans="1:4" ht="14.25">
      <c r="A53" s="10"/>
      <c r="B53" s="11"/>
      <c r="C53" s="11"/>
      <c r="D53" s="11"/>
    </row>
    <row r="54" spans="1:4" ht="14.25">
      <c r="A54" s="10"/>
      <c r="B54" s="11"/>
      <c r="C54" s="11"/>
      <c r="D54" s="11"/>
    </row>
    <row r="55" spans="1:4" ht="14.25">
      <c r="A55" s="10"/>
      <c r="B55" s="11"/>
      <c r="C55" s="9"/>
      <c r="D55" s="9"/>
    </row>
    <row r="56" spans="1:4" ht="14.25">
      <c r="A56" s="10"/>
      <c r="B56" s="11"/>
      <c r="C56" s="11"/>
      <c r="D56" s="11"/>
    </row>
    <row r="57" spans="1:4" ht="14.25">
      <c r="A57" s="10"/>
      <c r="B57" s="11"/>
      <c r="C57" s="11"/>
      <c r="D57" s="11"/>
    </row>
    <row r="58" spans="1:4" ht="14.25">
      <c r="A58" s="10"/>
      <c r="B58" s="11"/>
      <c r="C58" s="11"/>
      <c r="D58" s="11"/>
    </row>
    <row r="59" spans="1:4" ht="14.25">
      <c r="A59" s="10"/>
      <c r="B59" s="11"/>
      <c r="C59" s="11"/>
      <c r="D59" s="11"/>
    </row>
    <row r="60" spans="1:4" ht="14.25">
      <c r="A60" s="10"/>
      <c r="B60" s="11"/>
      <c r="C60" s="11"/>
      <c r="D60" s="11"/>
    </row>
    <row r="61" spans="1:4" ht="14.25">
      <c r="A61" s="10"/>
      <c r="B61" s="11"/>
      <c r="C61" s="11"/>
      <c r="D61" s="11"/>
    </row>
    <row r="62" spans="1:4" ht="14.25">
      <c r="A62" s="10"/>
      <c r="B62" s="11"/>
      <c r="C62" s="11"/>
      <c r="D62" s="11"/>
    </row>
    <row r="63" spans="1:4" ht="14.25">
      <c r="A63" s="10"/>
      <c r="B63" s="11"/>
      <c r="C63" s="11"/>
      <c r="D63" s="11"/>
    </row>
    <row r="64" spans="1:4" ht="14.25">
      <c r="A64" s="10"/>
      <c r="B64" s="11"/>
      <c r="C64" s="11"/>
      <c r="D64" s="11"/>
    </row>
    <row r="65" ht="14.25">
      <c r="A65" s="12"/>
    </row>
  </sheetData>
  <sheetProtection/>
  <mergeCells count="1">
    <mergeCell ref="B1:B2"/>
  </mergeCells>
  <dataValidations count="2">
    <dataValidation allowBlank="1" showInputMessage="1" showErrorMessage="1" promptTitle="Crop" prompt="You can insert crops and their estimated N, P uptake" sqref="A1"/>
    <dataValidation allowBlank="1" showInputMessage="1" showErrorMessage="1" promptTitle="N and P" prompt="These values indicate how much N and P this crop remove (in lb/ac) per each unit/ac of yield" sqref="C1:D1"/>
  </dataValidations>
  <hyperlinks>
    <hyperlink ref="G2" r:id="rId1" display="http://npk.nrcs.usda.gov/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V84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8.28125" style="0" bestFit="1" customWidth="1"/>
  </cols>
  <sheetData>
    <row r="1" spans="1:256" ht="12.75">
      <c r="A1" s="74" t="s">
        <v>49</v>
      </c>
      <c r="B1" s="2" t="s">
        <v>6</v>
      </c>
      <c r="C1" s="17" t="s">
        <v>7</v>
      </c>
      <c r="D1" s="119" t="s">
        <v>6</v>
      </c>
      <c r="E1" s="120" t="s">
        <v>7</v>
      </c>
      <c r="IV1" s="115" t="s">
        <v>108</v>
      </c>
    </row>
    <row r="2" spans="1:256" ht="14.25">
      <c r="A2" s="75"/>
      <c r="B2" s="5" t="s">
        <v>50</v>
      </c>
      <c r="C2" s="76" t="s">
        <v>50</v>
      </c>
      <c r="D2" s="5" t="s">
        <v>124</v>
      </c>
      <c r="E2" s="76" t="s">
        <v>124</v>
      </c>
      <c r="G2" t="s">
        <v>40</v>
      </c>
      <c r="H2" s="14" t="s">
        <v>113</v>
      </c>
      <c r="IV2" s="115" t="s">
        <v>122</v>
      </c>
    </row>
    <row r="3" spans="1:8" ht="14.25">
      <c r="A3" s="3" t="s">
        <v>45</v>
      </c>
      <c r="B3" s="4">
        <v>652</v>
      </c>
      <c r="C3" s="38">
        <v>213.53711790393012</v>
      </c>
      <c r="D3" s="116">
        <f aca="true" t="shared" si="0" ref="D3:E6">B3/0.22661</f>
        <v>2877.189885706721</v>
      </c>
      <c r="E3" s="116">
        <f t="shared" si="0"/>
        <v>942.3110979388823</v>
      </c>
      <c r="H3" s="36" t="s">
        <v>106</v>
      </c>
    </row>
    <row r="4" spans="1:5" ht="12.75">
      <c r="A4" s="3" t="s">
        <v>46</v>
      </c>
      <c r="B4" s="4">
        <v>168</v>
      </c>
      <c r="C4" s="38">
        <v>25.32751091703057</v>
      </c>
      <c r="D4" s="116">
        <f t="shared" si="0"/>
        <v>741.3618110409956</v>
      </c>
      <c r="E4" s="116">
        <f t="shared" si="0"/>
        <v>111.76696049172838</v>
      </c>
    </row>
    <row r="5" spans="1:5" ht="12.75">
      <c r="A5" s="3" t="s">
        <v>48</v>
      </c>
      <c r="B5" s="4">
        <v>106</v>
      </c>
      <c r="C5" s="38">
        <v>15.283842794759826</v>
      </c>
      <c r="D5" s="116">
        <f t="shared" si="0"/>
        <v>467.7639998234853</v>
      </c>
      <c r="E5" s="116">
        <f t="shared" si="0"/>
        <v>67.44557960707748</v>
      </c>
    </row>
    <row r="6" spans="1:5" ht="12.75">
      <c r="A6" s="4" t="s">
        <v>47</v>
      </c>
      <c r="B6" s="4">
        <v>67</v>
      </c>
      <c r="C6" s="39">
        <v>9.606986899563319</v>
      </c>
      <c r="D6" s="116">
        <f t="shared" si="0"/>
        <v>295.6621508318256</v>
      </c>
      <c r="E6" s="116">
        <f t="shared" si="0"/>
        <v>42.394364324448695</v>
      </c>
    </row>
    <row r="7" spans="2:5" ht="12.75">
      <c r="B7" s="116">
        <f>IF(D7="","",D7*0.22661)</f>
      </c>
      <c r="C7" s="116">
        <f>IF(E7="","",E7*0.22661)</f>
      </c>
      <c r="D7" s="118"/>
      <c r="E7" s="114"/>
    </row>
    <row r="8" spans="2:5" ht="12.75">
      <c r="B8" s="116">
        <f aca="true" t="shared" si="1" ref="B8:B71">IF(D8="","",D8*0.22661)</f>
      </c>
      <c r="C8" s="116">
        <f aca="true" t="shared" si="2" ref="C8:C71">IF(E8="","",E8*0.22661)</f>
      </c>
      <c r="D8" s="114"/>
      <c r="E8" s="114"/>
    </row>
    <row r="9" spans="2:5" ht="12.75">
      <c r="B9" s="116">
        <f t="shared" si="1"/>
      </c>
      <c r="C9" s="116">
        <f t="shared" si="2"/>
      </c>
      <c r="D9" s="114"/>
      <c r="E9" s="114"/>
    </row>
    <row r="10" spans="2:5" ht="12.75">
      <c r="B10" s="116">
        <f t="shared" si="1"/>
      </c>
      <c r="C10" s="116">
        <f t="shared" si="2"/>
      </c>
      <c r="D10" s="114"/>
      <c r="E10" s="114"/>
    </row>
    <row r="11" spans="2:5" ht="12.75">
      <c r="B11" s="116">
        <f t="shared" si="1"/>
      </c>
      <c r="C11" s="116">
        <f t="shared" si="2"/>
      </c>
      <c r="D11" s="114"/>
      <c r="E11" s="114"/>
    </row>
    <row r="12" spans="2:5" ht="12.75">
      <c r="B12" s="116">
        <f t="shared" si="1"/>
      </c>
      <c r="C12" s="116">
        <f t="shared" si="2"/>
      </c>
      <c r="D12" s="114"/>
      <c r="E12" s="114"/>
    </row>
    <row r="13" spans="2:5" ht="12.75">
      <c r="B13" s="116">
        <f t="shared" si="1"/>
      </c>
      <c r="C13" s="116">
        <f t="shared" si="2"/>
      </c>
      <c r="D13" s="114"/>
      <c r="E13" s="114"/>
    </row>
    <row r="14" spans="2:5" ht="12.75">
      <c r="B14" s="116">
        <f t="shared" si="1"/>
      </c>
      <c r="C14" s="116">
        <f t="shared" si="2"/>
      </c>
      <c r="D14" s="114"/>
      <c r="E14" s="114"/>
    </row>
    <row r="15" spans="2:5" ht="12.75">
      <c r="B15" s="116">
        <f t="shared" si="1"/>
      </c>
      <c r="C15" s="116">
        <f t="shared" si="2"/>
      </c>
      <c r="D15" s="114"/>
      <c r="E15" s="114"/>
    </row>
    <row r="16" spans="2:5" ht="12.75">
      <c r="B16" s="116">
        <f t="shared" si="1"/>
      </c>
      <c r="C16" s="116">
        <f t="shared" si="2"/>
      </c>
      <c r="D16" s="114"/>
      <c r="E16" s="114"/>
    </row>
    <row r="17" spans="2:5" ht="12.75">
      <c r="B17" s="116">
        <f t="shared" si="1"/>
      </c>
      <c r="C17" s="116">
        <f t="shared" si="2"/>
      </c>
      <c r="D17" s="114"/>
      <c r="E17" s="114"/>
    </row>
    <row r="18" spans="2:5" ht="12.75">
      <c r="B18" s="116">
        <f t="shared" si="1"/>
      </c>
      <c r="C18" s="116">
        <f t="shared" si="2"/>
      </c>
      <c r="D18" s="114"/>
      <c r="E18" s="114"/>
    </row>
    <row r="19" spans="2:9" ht="12.75">
      <c r="B19" s="116">
        <f t="shared" si="1"/>
      </c>
      <c r="C19" s="116">
        <f t="shared" si="2"/>
      </c>
      <c r="D19" s="114"/>
      <c r="E19" s="114"/>
      <c r="I19" s="117"/>
    </row>
    <row r="20" spans="2:5" ht="12.75">
      <c r="B20" s="116">
        <f t="shared" si="1"/>
      </c>
      <c r="C20" s="116">
        <f t="shared" si="2"/>
      </c>
      <c r="D20" s="114"/>
      <c r="E20" s="114"/>
    </row>
    <row r="21" spans="2:5" ht="12.75">
      <c r="B21" s="116">
        <f t="shared" si="1"/>
      </c>
      <c r="C21" s="116">
        <f t="shared" si="2"/>
      </c>
      <c r="D21" s="114"/>
      <c r="E21" s="114"/>
    </row>
    <row r="22" spans="2:5" ht="12.75">
      <c r="B22" s="116">
        <f t="shared" si="1"/>
      </c>
      <c r="C22" s="116">
        <f t="shared" si="2"/>
      </c>
      <c r="D22" s="114"/>
      <c r="E22" s="114"/>
    </row>
    <row r="23" spans="2:5" ht="12.75">
      <c r="B23" s="116">
        <f t="shared" si="1"/>
      </c>
      <c r="C23" s="116">
        <f t="shared" si="2"/>
      </c>
      <c r="D23" s="114"/>
      <c r="E23" s="114"/>
    </row>
    <row r="24" spans="2:5" ht="12.75">
      <c r="B24" s="116">
        <f t="shared" si="1"/>
      </c>
      <c r="C24" s="116">
        <f t="shared" si="2"/>
      </c>
      <c r="D24" s="114"/>
      <c r="E24" s="114"/>
    </row>
    <row r="25" spans="2:5" ht="12.75">
      <c r="B25" s="116">
        <f t="shared" si="1"/>
      </c>
      <c r="C25" s="116">
        <f t="shared" si="2"/>
      </c>
      <c r="D25" s="114"/>
      <c r="E25" s="114"/>
    </row>
    <row r="26" spans="2:3" ht="12.75">
      <c r="B26" s="116">
        <f t="shared" si="1"/>
      </c>
      <c r="C26" s="116">
        <f t="shared" si="2"/>
      </c>
    </row>
    <row r="27" spans="2:3" ht="12.75">
      <c r="B27" s="116">
        <f t="shared" si="1"/>
      </c>
      <c r="C27" s="116">
        <f t="shared" si="2"/>
      </c>
    </row>
    <row r="28" spans="2:3" ht="12.75">
      <c r="B28" s="116">
        <f t="shared" si="1"/>
      </c>
      <c r="C28" s="116">
        <f t="shared" si="2"/>
      </c>
    </row>
    <row r="29" spans="2:3" ht="12.75">
      <c r="B29" s="116">
        <f t="shared" si="1"/>
      </c>
      <c r="C29" s="116">
        <f t="shared" si="2"/>
      </c>
    </row>
    <row r="30" spans="2:3" ht="12.75">
      <c r="B30" s="116">
        <f t="shared" si="1"/>
      </c>
      <c r="C30" s="116">
        <f t="shared" si="2"/>
      </c>
    </row>
    <row r="31" spans="2:3" ht="12.75">
      <c r="B31" s="116">
        <f t="shared" si="1"/>
      </c>
      <c r="C31" s="116">
        <f t="shared" si="2"/>
      </c>
    </row>
    <row r="32" spans="2:3" ht="12.75">
      <c r="B32" s="116">
        <f t="shared" si="1"/>
      </c>
      <c r="C32" s="116">
        <f t="shared" si="2"/>
      </c>
    </row>
    <row r="33" spans="2:3" ht="12.75">
      <c r="B33" s="116">
        <f t="shared" si="1"/>
      </c>
      <c r="C33" s="116">
        <f t="shared" si="2"/>
      </c>
    </row>
    <row r="34" spans="2:3" ht="12.75">
      <c r="B34" s="116">
        <f t="shared" si="1"/>
      </c>
      <c r="C34" s="116">
        <f t="shared" si="2"/>
      </c>
    </row>
    <row r="35" spans="2:3" ht="12.75">
      <c r="B35" s="116">
        <f t="shared" si="1"/>
      </c>
      <c r="C35" s="116">
        <f t="shared" si="2"/>
      </c>
    </row>
    <row r="36" spans="2:3" ht="12.75">
      <c r="B36" s="116">
        <f t="shared" si="1"/>
      </c>
      <c r="C36" s="116">
        <f t="shared" si="2"/>
      </c>
    </row>
    <row r="37" spans="2:3" ht="12.75">
      <c r="B37" s="116">
        <f t="shared" si="1"/>
      </c>
      <c r="C37" s="116">
        <f t="shared" si="2"/>
      </c>
    </row>
    <row r="38" spans="2:8" ht="12.75">
      <c r="B38" s="116">
        <f t="shared" si="1"/>
      </c>
      <c r="C38" s="116">
        <f t="shared" si="2"/>
      </c>
      <c r="G38" s="113"/>
      <c r="H38" s="113"/>
    </row>
    <row r="39" spans="2:3" ht="12.75">
      <c r="B39" s="116">
        <f t="shared" si="1"/>
      </c>
      <c r="C39" s="116">
        <f t="shared" si="2"/>
      </c>
    </row>
    <row r="40" spans="2:3" ht="12.75">
      <c r="B40" s="116">
        <f t="shared" si="1"/>
      </c>
      <c r="C40" s="116">
        <f t="shared" si="2"/>
      </c>
    </row>
    <row r="41" spans="2:3" ht="12.75">
      <c r="B41" s="116">
        <f t="shared" si="1"/>
      </c>
      <c r="C41" s="116">
        <f t="shared" si="2"/>
      </c>
    </row>
    <row r="42" spans="2:3" ht="12.75">
      <c r="B42" s="116">
        <f t="shared" si="1"/>
      </c>
      <c r="C42" s="116">
        <f t="shared" si="2"/>
      </c>
    </row>
    <row r="43" spans="2:3" ht="12.75">
      <c r="B43" s="116">
        <f t="shared" si="1"/>
      </c>
      <c r="C43" s="116">
        <f t="shared" si="2"/>
      </c>
    </row>
    <row r="44" spans="2:3" ht="12.75">
      <c r="B44" s="116">
        <f t="shared" si="1"/>
      </c>
      <c r="C44" s="116">
        <f t="shared" si="2"/>
      </c>
    </row>
    <row r="45" spans="2:3" ht="12.75">
      <c r="B45" s="116">
        <f t="shared" si="1"/>
      </c>
      <c r="C45" s="116">
        <f t="shared" si="2"/>
      </c>
    </row>
    <row r="46" spans="2:3" ht="12.75">
      <c r="B46" s="116">
        <f t="shared" si="1"/>
      </c>
      <c r="C46" s="116">
        <f t="shared" si="2"/>
      </c>
    </row>
    <row r="47" spans="2:3" ht="12.75">
      <c r="B47" s="116">
        <f t="shared" si="1"/>
      </c>
      <c r="C47" s="116">
        <f t="shared" si="2"/>
      </c>
    </row>
    <row r="48" spans="2:3" ht="12.75">
      <c r="B48" s="116">
        <f t="shared" si="1"/>
      </c>
      <c r="C48" s="116">
        <f t="shared" si="2"/>
      </c>
    </row>
    <row r="49" spans="2:3" ht="12.75">
      <c r="B49" s="116">
        <f t="shared" si="1"/>
      </c>
      <c r="C49" s="116">
        <f t="shared" si="2"/>
      </c>
    </row>
    <row r="50" spans="2:3" ht="12.75">
      <c r="B50" s="116">
        <f t="shared" si="1"/>
      </c>
      <c r="C50" s="116">
        <f t="shared" si="2"/>
      </c>
    </row>
    <row r="51" spans="2:3" ht="12.75">
      <c r="B51" s="116">
        <f t="shared" si="1"/>
      </c>
      <c r="C51" s="116">
        <f t="shared" si="2"/>
      </c>
    </row>
    <row r="52" spans="2:3" ht="12.75">
      <c r="B52" s="116">
        <f t="shared" si="1"/>
      </c>
      <c r="C52" s="116">
        <f t="shared" si="2"/>
      </c>
    </row>
    <row r="53" spans="2:3" ht="12.75">
      <c r="B53" s="116">
        <f t="shared" si="1"/>
      </c>
      <c r="C53" s="116">
        <f t="shared" si="2"/>
      </c>
    </row>
    <row r="54" spans="2:3" ht="12.75">
      <c r="B54" s="116">
        <f t="shared" si="1"/>
      </c>
      <c r="C54" s="116">
        <f t="shared" si="2"/>
      </c>
    </row>
    <row r="55" spans="2:3" ht="12.75">
      <c r="B55" s="116">
        <f t="shared" si="1"/>
      </c>
      <c r="C55" s="116">
        <f t="shared" si="2"/>
      </c>
    </row>
    <row r="56" spans="2:3" ht="12.75">
      <c r="B56" s="116">
        <f t="shared" si="1"/>
      </c>
      <c r="C56" s="116">
        <f t="shared" si="2"/>
      </c>
    </row>
    <row r="57" spans="2:3" ht="12.75">
      <c r="B57" s="116">
        <f t="shared" si="1"/>
      </c>
      <c r="C57" s="116">
        <f t="shared" si="2"/>
      </c>
    </row>
    <row r="58" spans="2:3" ht="12.75">
      <c r="B58" s="116">
        <f t="shared" si="1"/>
      </c>
      <c r="C58" s="116">
        <f t="shared" si="2"/>
      </c>
    </row>
    <row r="59" spans="2:3" ht="12.75">
      <c r="B59" s="116">
        <f t="shared" si="1"/>
      </c>
      <c r="C59" s="116">
        <f t="shared" si="2"/>
      </c>
    </row>
    <row r="60" spans="2:3" ht="12.75">
      <c r="B60" s="116">
        <f t="shared" si="1"/>
      </c>
      <c r="C60" s="116">
        <f t="shared" si="2"/>
      </c>
    </row>
    <row r="61" spans="2:3" ht="12.75">
      <c r="B61" s="116">
        <f t="shared" si="1"/>
      </c>
      <c r="C61" s="116">
        <f t="shared" si="2"/>
      </c>
    </row>
    <row r="62" spans="2:3" ht="12.75">
      <c r="B62" s="116">
        <f t="shared" si="1"/>
      </c>
      <c r="C62" s="116">
        <f t="shared" si="2"/>
      </c>
    </row>
    <row r="63" spans="2:3" ht="12.75">
      <c r="B63" s="116">
        <f t="shared" si="1"/>
      </c>
      <c r="C63" s="116">
        <f t="shared" si="2"/>
      </c>
    </row>
    <row r="64" spans="2:3" ht="12.75">
      <c r="B64" s="116">
        <f t="shared" si="1"/>
      </c>
      <c r="C64" s="116">
        <f t="shared" si="2"/>
      </c>
    </row>
    <row r="65" spans="2:3" ht="12.75">
      <c r="B65" s="116">
        <f t="shared" si="1"/>
      </c>
      <c r="C65" s="116">
        <f t="shared" si="2"/>
      </c>
    </row>
    <row r="66" spans="2:3" ht="12.75">
      <c r="B66" s="116">
        <f t="shared" si="1"/>
      </c>
      <c r="C66" s="116">
        <f t="shared" si="2"/>
      </c>
    </row>
    <row r="67" spans="2:3" ht="12.75">
      <c r="B67" s="116">
        <f t="shared" si="1"/>
      </c>
      <c r="C67" s="116">
        <f t="shared" si="2"/>
      </c>
    </row>
    <row r="68" spans="2:3" ht="12.75">
      <c r="B68" s="116">
        <f t="shared" si="1"/>
      </c>
      <c r="C68" s="116">
        <f t="shared" si="2"/>
      </c>
    </row>
    <row r="69" spans="2:3" ht="12.75">
      <c r="B69" s="116">
        <f t="shared" si="1"/>
      </c>
      <c r="C69" s="116">
        <f t="shared" si="2"/>
      </c>
    </row>
    <row r="70" spans="2:3" ht="12.75">
      <c r="B70" s="116">
        <f t="shared" si="1"/>
      </c>
      <c r="C70" s="116">
        <f t="shared" si="2"/>
      </c>
    </row>
    <row r="71" spans="2:3" ht="12.75">
      <c r="B71" s="116">
        <f t="shared" si="1"/>
      </c>
      <c r="C71" s="116">
        <f t="shared" si="2"/>
      </c>
    </row>
    <row r="72" spans="2:3" ht="12.75">
      <c r="B72" s="116">
        <f aca="true" t="shared" si="3" ref="B72:B135">IF(D72="","",D72*0.22661)</f>
      </c>
      <c r="C72" s="116">
        <f aca="true" t="shared" si="4" ref="C72:C135">IF(E72="","",E72*0.22661)</f>
      </c>
    </row>
    <row r="73" spans="2:3" ht="12.75">
      <c r="B73" s="116">
        <f t="shared" si="3"/>
      </c>
      <c r="C73" s="116">
        <f t="shared" si="4"/>
      </c>
    </row>
    <row r="74" spans="2:3" ht="12.75">
      <c r="B74" s="116">
        <f t="shared" si="3"/>
      </c>
      <c r="C74" s="116">
        <f t="shared" si="4"/>
      </c>
    </row>
    <row r="75" spans="2:3" ht="12.75">
      <c r="B75" s="116">
        <f t="shared" si="3"/>
      </c>
      <c r="C75" s="116">
        <f t="shared" si="4"/>
      </c>
    </row>
    <row r="76" spans="2:3" ht="12.75">
      <c r="B76" s="116">
        <f t="shared" si="3"/>
      </c>
      <c r="C76" s="116">
        <f t="shared" si="4"/>
      </c>
    </row>
    <row r="77" spans="2:3" ht="12.75">
      <c r="B77" s="116">
        <f t="shared" si="3"/>
      </c>
      <c r="C77" s="116">
        <f t="shared" si="4"/>
      </c>
    </row>
    <row r="78" spans="2:3" ht="12.75">
      <c r="B78" s="116">
        <f t="shared" si="3"/>
      </c>
      <c r="C78" s="116">
        <f t="shared" si="4"/>
      </c>
    </row>
    <row r="79" spans="2:3" ht="12.75">
      <c r="B79" s="116">
        <f t="shared" si="3"/>
      </c>
      <c r="C79" s="116">
        <f t="shared" si="4"/>
      </c>
    </row>
    <row r="80" spans="2:3" ht="12.75">
      <c r="B80" s="116">
        <f t="shared" si="3"/>
      </c>
      <c r="C80" s="116">
        <f t="shared" si="4"/>
      </c>
    </row>
    <row r="81" spans="2:3" ht="12.75">
      <c r="B81" s="116">
        <f t="shared" si="3"/>
      </c>
      <c r="C81" s="116">
        <f t="shared" si="4"/>
      </c>
    </row>
    <row r="82" spans="2:3" ht="12.75">
      <c r="B82" s="116">
        <f t="shared" si="3"/>
      </c>
      <c r="C82" s="116">
        <f t="shared" si="4"/>
      </c>
    </row>
    <row r="83" spans="2:3" ht="12.75">
      <c r="B83" s="116">
        <f t="shared" si="3"/>
      </c>
      <c r="C83" s="116">
        <f t="shared" si="4"/>
      </c>
    </row>
    <row r="84" spans="2:3" ht="12.75">
      <c r="B84" s="116">
        <f t="shared" si="3"/>
      </c>
      <c r="C84" s="116">
        <f t="shared" si="4"/>
      </c>
    </row>
    <row r="85" spans="2:3" ht="12.75">
      <c r="B85" s="116">
        <f t="shared" si="3"/>
      </c>
      <c r="C85" s="116">
        <f t="shared" si="4"/>
      </c>
    </row>
    <row r="86" spans="2:3" ht="12.75">
      <c r="B86" s="116">
        <f t="shared" si="3"/>
      </c>
      <c r="C86" s="116">
        <f t="shared" si="4"/>
      </c>
    </row>
    <row r="87" spans="2:3" ht="12.75">
      <c r="B87" s="116">
        <f t="shared" si="3"/>
      </c>
      <c r="C87" s="116">
        <f t="shared" si="4"/>
      </c>
    </row>
    <row r="88" spans="2:3" ht="12.75">
      <c r="B88" s="116">
        <f t="shared" si="3"/>
      </c>
      <c r="C88" s="116">
        <f t="shared" si="4"/>
      </c>
    </row>
    <row r="89" spans="2:3" ht="12.75">
      <c r="B89" s="116">
        <f t="shared" si="3"/>
      </c>
      <c r="C89" s="116">
        <f t="shared" si="4"/>
      </c>
    </row>
    <row r="90" spans="2:3" ht="12.75">
      <c r="B90" s="116">
        <f t="shared" si="3"/>
      </c>
      <c r="C90" s="116">
        <f t="shared" si="4"/>
      </c>
    </row>
    <row r="91" spans="2:3" ht="12.75">
      <c r="B91" s="116">
        <f t="shared" si="3"/>
      </c>
      <c r="C91" s="116">
        <f t="shared" si="4"/>
      </c>
    </row>
    <row r="92" spans="2:3" ht="12.75">
      <c r="B92" s="116">
        <f t="shared" si="3"/>
      </c>
      <c r="C92" s="116">
        <f t="shared" si="4"/>
      </c>
    </row>
    <row r="93" spans="2:3" ht="12.75">
      <c r="B93" s="116">
        <f t="shared" si="3"/>
      </c>
      <c r="C93" s="116">
        <f t="shared" si="4"/>
      </c>
    </row>
    <row r="94" spans="2:3" ht="12.75">
      <c r="B94" s="116">
        <f t="shared" si="3"/>
      </c>
      <c r="C94" s="116">
        <f t="shared" si="4"/>
      </c>
    </row>
    <row r="95" spans="2:3" ht="12.75">
      <c r="B95" s="116">
        <f t="shared" si="3"/>
      </c>
      <c r="C95" s="116">
        <f t="shared" si="4"/>
      </c>
    </row>
    <row r="96" spans="2:3" ht="12.75">
      <c r="B96" s="116">
        <f t="shared" si="3"/>
      </c>
      <c r="C96" s="116">
        <f t="shared" si="4"/>
      </c>
    </row>
    <row r="97" spans="2:3" ht="12.75">
      <c r="B97" s="116">
        <f t="shared" si="3"/>
      </c>
      <c r="C97" s="116">
        <f t="shared" si="4"/>
      </c>
    </row>
    <row r="98" spans="2:3" ht="12.75">
      <c r="B98" s="116">
        <f t="shared" si="3"/>
      </c>
      <c r="C98" s="116">
        <f t="shared" si="4"/>
      </c>
    </row>
    <row r="99" spans="2:3" ht="12.75">
      <c r="B99" s="116">
        <f t="shared" si="3"/>
      </c>
      <c r="C99" s="116">
        <f t="shared" si="4"/>
      </c>
    </row>
    <row r="100" spans="2:3" ht="12.75">
      <c r="B100" s="116">
        <f t="shared" si="3"/>
      </c>
      <c r="C100" s="116">
        <f t="shared" si="4"/>
      </c>
    </row>
    <row r="101" spans="2:3" ht="12.75">
      <c r="B101" s="116">
        <f t="shared" si="3"/>
      </c>
      <c r="C101" s="116">
        <f t="shared" si="4"/>
      </c>
    </row>
    <row r="102" spans="2:3" ht="12.75">
      <c r="B102" s="116">
        <f t="shared" si="3"/>
      </c>
      <c r="C102" s="116">
        <f t="shared" si="4"/>
      </c>
    </row>
    <row r="103" spans="2:3" ht="12.75">
      <c r="B103" s="116">
        <f t="shared" si="3"/>
      </c>
      <c r="C103" s="116">
        <f t="shared" si="4"/>
      </c>
    </row>
    <row r="104" spans="2:3" ht="12.75">
      <c r="B104" s="116">
        <f t="shared" si="3"/>
      </c>
      <c r="C104" s="116">
        <f t="shared" si="4"/>
      </c>
    </row>
    <row r="105" spans="2:3" ht="12.75">
      <c r="B105" s="116">
        <f t="shared" si="3"/>
      </c>
      <c r="C105" s="116">
        <f t="shared" si="4"/>
      </c>
    </row>
    <row r="106" spans="2:3" ht="12.75">
      <c r="B106" s="116">
        <f t="shared" si="3"/>
      </c>
      <c r="C106" s="116">
        <f t="shared" si="4"/>
      </c>
    </row>
    <row r="107" spans="2:3" ht="12.75">
      <c r="B107" s="116">
        <f t="shared" si="3"/>
      </c>
      <c r="C107" s="116">
        <f t="shared" si="4"/>
      </c>
    </row>
    <row r="108" spans="2:3" ht="12.75">
      <c r="B108" s="116">
        <f t="shared" si="3"/>
      </c>
      <c r="C108" s="116">
        <f t="shared" si="4"/>
      </c>
    </row>
    <row r="109" spans="2:3" ht="12.75">
      <c r="B109" s="116">
        <f t="shared" si="3"/>
      </c>
      <c r="C109" s="116">
        <f t="shared" si="4"/>
      </c>
    </row>
    <row r="110" spans="2:3" ht="12.75">
      <c r="B110" s="116">
        <f t="shared" si="3"/>
      </c>
      <c r="C110" s="116">
        <f t="shared" si="4"/>
      </c>
    </row>
    <row r="111" spans="2:3" ht="12.75">
      <c r="B111" s="116">
        <f t="shared" si="3"/>
      </c>
      <c r="C111" s="116">
        <f t="shared" si="4"/>
      </c>
    </row>
    <row r="112" spans="2:3" ht="12.75">
      <c r="B112" s="116">
        <f t="shared" si="3"/>
      </c>
      <c r="C112" s="116">
        <f t="shared" si="4"/>
      </c>
    </row>
    <row r="113" spans="2:3" ht="12.75">
      <c r="B113" s="116">
        <f t="shared" si="3"/>
      </c>
      <c r="C113" s="116">
        <f t="shared" si="4"/>
      </c>
    </row>
    <row r="114" spans="2:3" ht="12.75">
      <c r="B114" s="116">
        <f t="shared" si="3"/>
      </c>
      <c r="C114" s="116">
        <f t="shared" si="4"/>
      </c>
    </row>
    <row r="115" spans="2:3" ht="12.75">
      <c r="B115" s="116">
        <f t="shared" si="3"/>
      </c>
      <c r="C115" s="116">
        <f t="shared" si="4"/>
      </c>
    </row>
    <row r="116" spans="2:3" ht="12.75">
      <c r="B116" s="116">
        <f t="shared" si="3"/>
      </c>
      <c r="C116" s="116">
        <f t="shared" si="4"/>
      </c>
    </row>
    <row r="117" spans="2:3" ht="12.75">
      <c r="B117" s="116">
        <f t="shared" si="3"/>
      </c>
      <c r="C117" s="116">
        <f t="shared" si="4"/>
      </c>
    </row>
    <row r="118" spans="2:3" ht="12.75">
      <c r="B118" s="116">
        <f t="shared" si="3"/>
      </c>
      <c r="C118" s="116">
        <f t="shared" si="4"/>
      </c>
    </row>
    <row r="119" spans="2:3" ht="12.75">
      <c r="B119" s="116">
        <f t="shared" si="3"/>
      </c>
      <c r="C119" s="116">
        <f t="shared" si="4"/>
      </c>
    </row>
    <row r="120" spans="2:3" ht="12.75">
      <c r="B120" s="116">
        <f t="shared" si="3"/>
      </c>
      <c r="C120" s="116">
        <f t="shared" si="4"/>
      </c>
    </row>
    <row r="121" spans="2:3" ht="12.75">
      <c r="B121" s="116">
        <f t="shared" si="3"/>
      </c>
      <c r="C121" s="116">
        <f t="shared" si="4"/>
      </c>
    </row>
    <row r="122" spans="2:3" ht="12.75">
      <c r="B122" s="116">
        <f t="shared" si="3"/>
      </c>
      <c r="C122" s="116">
        <f t="shared" si="4"/>
      </c>
    </row>
    <row r="123" spans="2:3" ht="12.75">
      <c r="B123" s="116">
        <f t="shared" si="3"/>
      </c>
      <c r="C123" s="116">
        <f t="shared" si="4"/>
      </c>
    </row>
    <row r="124" spans="2:3" ht="12.75">
      <c r="B124" s="116">
        <f t="shared" si="3"/>
      </c>
      <c r="C124" s="116">
        <f t="shared" si="4"/>
      </c>
    </row>
    <row r="125" spans="2:3" ht="12.75">
      <c r="B125" s="116">
        <f t="shared" si="3"/>
      </c>
      <c r="C125" s="116">
        <f t="shared" si="4"/>
      </c>
    </row>
    <row r="126" spans="2:3" ht="12.75">
      <c r="B126" s="116">
        <f t="shared" si="3"/>
      </c>
      <c r="C126" s="116">
        <f t="shared" si="4"/>
      </c>
    </row>
    <row r="127" spans="2:3" ht="12.75">
      <c r="B127" s="116">
        <f t="shared" si="3"/>
      </c>
      <c r="C127" s="116">
        <f t="shared" si="4"/>
      </c>
    </row>
    <row r="128" spans="2:3" ht="12.75">
      <c r="B128" s="116">
        <f t="shared" si="3"/>
      </c>
      <c r="C128" s="116">
        <f t="shared" si="4"/>
      </c>
    </row>
    <row r="129" spans="2:3" ht="12.75">
      <c r="B129" s="116">
        <f t="shared" si="3"/>
      </c>
      <c r="C129" s="116">
        <f t="shared" si="4"/>
      </c>
    </row>
    <row r="130" spans="2:3" ht="12.75">
      <c r="B130" s="116">
        <f t="shared" si="3"/>
      </c>
      <c r="C130" s="116">
        <f t="shared" si="4"/>
      </c>
    </row>
    <row r="131" spans="2:3" ht="12.75">
      <c r="B131" s="116">
        <f t="shared" si="3"/>
      </c>
      <c r="C131" s="116">
        <f t="shared" si="4"/>
      </c>
    </row>
    <row r="132" spans="2:3" ht="12.75">
      <c r="B132" s="116">
        <f t="shared" si="3"/>
      </c>
      <c r="C132" s="116">
        <f t="shared" si="4"/>
      </c>
    </row>
    <row r="133" spans="2:3" ht="12.75">
      <c r="B133" s="116">
        <f t="shared" si="3"/>
      </c>
      <c r="C133" s="116">
        <f t="shared" si="4"/>
      </c>
    </row>
    <row r="134" spans="2:3" ht="12.75">
      <c r="B134" s="116">
        <f t="shared" si="3"/>
      </c>
      <c r="C134" s="116">
        <f t="shared" si="4"/>
      </c>
    </row>
    <row r="135" spans="2:3" ht="12.75">
      <c r="B135" s="116">
        <f t="shared" si="3"/>
      </c>
      <c r="C135" s="116">
        <f t="shared" si="4"/>
      </c>
    </row>
    <row r="136" spans="2:3" ht="12.75">
      <c r="B136" s="116">
        <f aca="true" t="shared" si="5" ref="B136:B199">IF(D136="","",D136*0.22661)</f>
      </c>
      <c r="C136" s="116">
        <f aca="true" t="shared" si="6" ref="C136:C199">IF(E136="","",E136*0.22661)</f>
      </c>
    </row>
    <row r="137" spans="2:3" ht="12.75">
      <c r="B137" s="116">
        <f t="shared" si="5"/>
      </c>
      <c r="C137" s="116">
        <f t="shared" si="6"/>
      </c>
    </row>
    <row r="138" spans="2:3" ht="12.75">
      <c r="B138" s="116">
        <f t="shared" si="5"/>
      </c>
      <c r="C138" s="116">
        <f t="shared" si="6"/>
      </c>
    </row>
    <row r="139" spans="2:3" ht="12.75">
      <c r="B139" s="116">
        <f t="shared" si="5"/>
      </c>
      <c r="C139" s="116">
        <f t="shared" si="6"/>
      </c>
    </row>
    <row r="140" spans="2:3" ht="12.75">
      <c r="B140" s="116">
        <f t="shared" si="5"/>
      </c>
      <c r="C140" s="116">
        <f t="shared" si="6"/>
      </c>
    </row>
    <row r="141" spans="2:3" ht="12.75">
      <c r="B141" s="116">
        <f t="shared" si="5"/>
      </c>
      <c r="C141" s="116">
        <f t="shared" si="6"/>
      </c>
    </row>
    <row r="142" spans="2:3" ht="12.75">
      <c r="B142" s="116">
        <f t="shared" si="5"/>
      </c>
      <c r="C142" s="116">
        <f t="shared" si="6"/>
      </c>
    </row>
    <row r="143" spans="2:3" ht="12.75">
      <c r="B143" s="116">
        <f t="shared" si="5"/>
      </c>
      <c r="C143" s="116">
        <f t="shared" si="6"/>
      </c>
    </row>
    <row r="144" spans="2:3" ht="12.75">
      <c r="B144" s="116">
        <f t="shared" si="5"/>
      </c>
      <c r="C144" s="116">
        <f t="shared" si="6"/>
      </c>
    </row>
    <row r="145" spans="2:3" ht="12.75">
      <c r="B145" s="116">
        <f t="shared" si="5"/>
      </c>
      <c r="C145" s="116">
        <f t="shared" si="6"/>
      </c>
    </row>
    <row r="146" spans="2:3" ht="12.75">
      <c r="B146" s="116">
        <f t="shared" si="5"/>
      </c>
      <c r="C146" s="116">
        <f t="shared" si="6"/>
      </c>
    </row>
    <row r="147" spans="2:3" ht="12.75">
      <c r="B147" s="116">
        <f t="shared" si="5"/>
      </c>
      <c r="C147" s="116">
        <f t="shared" si="6"/>
      </c>
    </row>
    <row r="148" spans="2:3" ht="12.75">
      <c r="B148" s="116">
        <f t="shared" si="5"/>
      </c>
      <c r="C148" s="116">
        <f t="shared" si="6"/>
      </c>
    </row>
    <row r="149" spans="2:3" ht="12.75">
      <c r="B149" s="116">
        <f t="shared" si="5"/>
      </c>
      <c r="C149" s="116">
        <f t="shared" si="6"/>
      </c>
    </row>
    <row r="150" spans="2:3" ht="12.75">
      <c r="B150" s="116">
        <f t="shared" si="5"/>
      </c>
      <c r="C150" s="116">
        <f t="shared" si="6"/>
      </c>
    </row>
    <row r="151" spans="2:3" ht="12.75">
      <c r="B151" s="116">
        <f t="shared" si="5"/>
      </c>
      <c r="C151" s="116">
        <f t="shared" si="6"/>
      </c>
    </row>
    <row r="152" spans="2:3" ht="12.75">
      <c r="B152" s="116">
        <f t="shared" si="5"/>
      </c>
      <c r="C152" s="116">
        <f t="shared" si="6"/>
      </c>
    </row>
    <row r="153" spans="2:3" ht="12.75">
      <c r="B153" s="116">
        <f t="shared" si="5"/>
      </c>
      <c r="C153" s="116">
        <f t="shared" si="6"/>
      </c>
    </row>
    <row r="154" spans="2:3" ht="12.75">
      <c r="B154" s="116">
        <f t="shared" si="5"/>
      </c>
      <c r="C154" s="116">
        <f t="shared" si="6"/>
      </c>
    </row>
    <row r="155" spans="2:3" ht="12.75">
      <c r="B155" s="116">
        <f t="shared" si="5"/>
      </c>
      <c r="C155" s="116">
        <f t="shared" si="6"/>
      </c>
    </row>
    <row r="156" spans="2:3" ht="12.75">
      <c r="B156" s="116">
        <f t="shared" si="5"/>
      </c>
      <c r="C156" s="116">
        <f t="shared" si="6"/>
      </c>
    </row>
    <row r="157" spans="2:3" ht="12.75">
      <c r="B157" s="116">
        <f t="shared" si="5"/>
      </c>
      <c r="C157" s="116">
        <f t="shared" si="6"/>
      </c>
    </row>
    <row r="158" spans="2:3" ht="12.75">
      <c r="B158" s="116">
        <f t="shared" si="5"/>
      </c>
      <c r="C158" s="116">
        <f t="shared" si="6"/>
      </c>
    </row>
    <row r="159" spans="2:3" ht="12.75">
      <c r="B159" s="116">
        <f t="shared" si="5"/>
      </c>
      <c r="C159" s="116">
        <f t="shared" si="6"/>
      </c>
    </row>
    <row r="160" spans="2:3" ht="12.75">
      <c r="B160" s="116">
        <f t="shared" si="5"/>
      </c>
      <c r="C160" s="116">
        <f t="shared" si="6"/>
      </c>
    </row>
    <row r="161" spans="2:3" ht="12.75">
      <c r="B161" s="116">
        <f t="shared" si="5"/>
      </c>
      <c r="C161" s="116">
        <f t="shared" si="6"/>
      </c>
    </row>
    <row r="162" spans="2:3" ht="12.75">
      <c r="B162" s="116">
        <f t="shared" si="5"/>
      </c>
      <c r="C162" s="116">
        <f t="shared" si="6"/>
      </c>
    </row>
    <row r="163" spans="2:3" ht="12.75">
      <c r="B163" s="116">
        <f t="shared" si="5"/>
      </c>
      <c r="C163" s="116">
        <f t="shared" si="6"/>
      </c>
    </row>
    <row r="164" spans="2:3" ht="12.75">
      <c r="B164" s="116">
        <f t="shared" si="5"/>
      </c>
      <c r="C164" s="116">
        <f t="shared" si="6"/>
      </c>
    </row>
    <row r="165" spans="2:3" ht="12.75">
      <c r="B165" s="116">
        <f t="shared" si="5"/>
      </c>
      <c r="C165" s="116">
        <f t="shared" si="6"/>
      </c>
    </row>
    <row r="166" spans="2:3" ht="12.75">
      <c r="B166" s="116">
        <f t="shared" si="5"/>
      </c>
      <c r="C166" s="116">
        <f t="shared" si="6"/>
      </c>
    </row>
    <row r="167" spans="2:3" ht="12.75">
      <c r="B167" s="116">
        <f t="shared" si="5"/>
      </c>
      <c r="C167" s="116">
        <f t="shared" si="6"/>
      </c>
    </row>
    <row r="168" spans="2:3" ht="12.75">
      <c r="B168" s="116">
        <f t="shared" si="5"/>
      </c>
      <c r="C168" s="116">
        <f t="shared" si="6"/>
      </c>
    </row>
    <row r="169" spans="2:3" ht="12.75">
      <c r="B169" s="116">
        <f t="shared" si="5"/>
      </c>
      <c r="C169" s="116">
        <f t="shared" si="6"/>
      </c>
    </row>
    <row r="170" spans="2:3" ht="12.75">
      <c r="B170" s="116">
        <f t="shared" si="5"/>
      </c>
      <c r="C170" s="116">
        <f t="shared" si="6"/>
      </c>
    </row>
    <row r="171" spans="2:3" ht="12.75">
      <c r="B171" s="116">
        <f t="shared" si="5"/>
      </c>
      <c r="C171" s="116">
        <f t="shared" si="6"/>
      </c>
    </row>
    <row r="172" spans="2:3" ht="12.75">
      <c r="B172" s="116">
        <f t="shared" si="5"/>
      </c>
      <c r="C172" s="116">
        <f t="shared" si="6"/>
      </c>
    </row>
    <row r="173" spans="2:3" ht="12.75">
      <c r="B173" s="116">
        <f t="shared" si="5"/>
      </c>
      <c r="C173" s="116">
        <f t="shared" si="6"/>
      </c>
    </row>
    <row r="174" spans="2:3" ht="12.75">
      <c r="B174" s="116">
        <f t="shared" si="5"/>
      </c>
      <c r="C174" s="116">
        <f t="shared" si="6"/>
      </c>
    </row>
    <row r="175" spans="2:3" ht="12.75">
      <c r="B175" s="116">
        <f t="shared" si="5"/>
      </c>
      <c r="C175" s="116">
        <f t="shared" si="6"/>
      </c>
    </row>
    <row r="176" spans="2:3" ht="12.75">
      <c r="B176" s="116">
        <f t="shared" si="5"/>
      </c>
      <c r="C176" s="116">
        <f t="shared" si="6"/>
      </c>
    </row>
    <row r="177" spans="2:3" ht="12.75">
      <c r="B177" s="116">
        <f t="shared" si="5"/>
      </c>
      <c r="C177" s="116">
        <f t="shared" si="6"/>
      </c>
    </row>
    <row r="178" spans="2:3" ht="12.75">
      <c r="B178" s="116">
        <f t="shared" si="5"/>
      </c>
      <c r="C178" s="116">
        <f t="shared" si="6"/>
      </c>
    </row>
    <row r="179" spans="2:3" ht="12.75">
      <c r="B179" s="116">
        <f t="shared" si="5"/>
      </c>
      <c r="C179" s="116">
        <f t="shared" si="6"/>
      </c>
    </row>
    <row r="180" spans="2:3" ht="12.75">
      <c r="B180" s="116">
        <f t="shared" si="5"/>
      </c>
      <c r="C180" s="116">
        <f t="shared" si="6"/>
      </c>
    </row>
    <row r="181" spans="2:3" ht="12.75">
      <c r="B181" s="116">
        <f t="shared" si="5"/>
      </c>
      <c r="C181" s="116">
        <f t="shared" si="6"/>
      </c>
    </row>
    <row r="182" spans="2:3" ht="12.75">
      <c r="B182" s="116">
        <f t="shared" si="5"/>
      </c>
      <c r="C182" s="116">
        <f t="shared" si="6"/>
      </c>
    </row>
    <row r="183" spans="2:3" ht="12.75">
      <c r="B183" s="116">
        <f t="shared" si="5"/>
      </c>
      <c r="C183" s="116">
        <f t="shared" si="6"/>
      </c>
    </row>
    <row r="184" spans="2:3" ht="12.75">
      <c r="B184" s="116">
        <f t="shared" si="5"/>
      </c>
      <c r="C184" s="116">
        <f t="shared" si="6"/>
      </c>
    </row>
    <row r="185" spans="2:3" ht="12.75">
      <c r="B185" s="116">
        <f t="shared" si="5"/>
      </c>
      <c r="C185" s="116">
        <f t="shared" si="6"/>
      </c>
    </row>
    <row r="186" spans="2:3" ht="12.75">
      <c r="B186" s="116">
        <f t="shared" si="5"/>
      </c>
      <c r="C186" s="116">
        <f t="shared" si="6"/>
      </c>
    </row>
    <row r="187" spans="2:3" ht="12.75">
      <c r="B187" s="116">
        <f t="shared" si="5"/>
      </c>
      <c r="C187" s="116">
        <f t="shared" si="6"/>
      </c>
    </row>
    <row r="188" spans="2:3" ht="12.75">
      <c r="B188" s="116">
        <f t="shared" si="5"/>
      </c>
      <c r="C188" s="116">
        <f t="shared" si="6"/>
      </c>
    </row>
    <row r="189" spans="2:3" ht="12.75">
      <c r="B189" s="116">
        <f t="shared" si="5"/>
      </c>
      <c r="C189" s="116">
        <f t="shared" si="6"/>
      </c>
    </row>
    <row r="190" spans="2:3" ht="12.75">
      <c r="B190" s="116">
        <f t="shared" si="5"/>
      </c>
      <c r="C190" s="116">
        <f t="shared" si="6"/>
      </c>
    </row>
    <row r="191" spans="2:3" ht="12.75">
      <c r="B191" s="116">
        <f t="shared" si="5"/>
      </c>
      <c r="C191" s="116">
        <f t="shared" si="6"/>
      </c>
    </row>
    <row r="192" spans="2:3" ht="12.75">
      <c r="B192" s="116">
        <f t="shared" si="5"/>
      </c>
      <c r="C192" s="116">
        <f t="shared" si="6"/>
      </c>
    </row>
    <row r="193" spans="2:3" ht="12.75">
      <c r="B193" s="116">
        <f t="shared" si="5"/>
      </c>
      <c r="C193" s="116">
        <f t="shared" si="6"/>
      </c>
    </row>
    <row r="194" spans="2:3" ht="12.75">
      <c r="B194" s="116">
        <f t="shared" si="5"/>
      </c>
      <c r="C194" s="116">
        <f t="shared" si="6"/>
      </c>
    </row>
    <row r="195" spans="2:3" ht="12.75">
      <c r="B195" s="116">
        <f t="shared" si="5"/>
      </c>
      <c r="C195" s="116">
        <f t="shared" si="6"/>
      </c>
    </row>
    <row r="196" spans="2:3" ht="12.75">
      <c r="B196" s="116">
        <f t="shared" si="5"/>
      </c>
      <c r="C196" s="116">
        <f t="shared" si="6"/>
      </c>
    </row>
    <row r="197" spans="2:3" ht="12.75">
      <c r="B197" s="116">
        <f t="shared" si="5"/>
      </c>
      <c r="C197" s="116">
        <f t="shared" si="6"/>
      </c>
    </row>
    <row r="198" spans="2:3" ht="12.75">
      <c r="B198" s="116">
        <f t="shared" si="5"/>
      </c>
      <c r="C198" s="116">
        <f t="shared" si="6"/>
      </c>
    </row>
    <row r="199" spans="2:3" ht="12.75">
      <c r="B199" s="116">
        <f t="shared" si="5"/>
      </c>
      <c r="C199" s="116">
        <f t="shared" si="6"/>
      </c>
    </row>
    <row r="200" spans="2:3" ht="12.75">
      <c r="B200" s="116">
        <f aca="true" t="shared" si="7" ref="B200:B263">IF(D200="","",D200*0.22661)</f>
      </c>
      <c r="C200" s="116">
        <f aca="true" t="shared" si="8" ref="C200:C263">IF(E200="","",E200*0.22661)</f>
      </c>
    </row>
    <row r="201" spans="2:3" ht="12.75">
      <c r="B201" s="116">
        <f t="shared" si="7"/>
      </c>
      <c r="C201" s="116">
        <f t="shared" si="8"/>
      </c>
    </row>
    <row r="202" spans="2:3" ht="12.75">
      <c r="B202" s="116">
        <f t="shared" si="7"/>
      </c>
      <c r="C202" s="116">
        <f t="shared" si="8"/>
      </c>
    </row>
    <row r="203" spans="2:3" ht="12.75">
      <c r="B203" s="116">
        <f t="shared" si="7"/>
      </c>
      <c r="C203" s="116">
        <f t="shared" si="8"/>
      </c>
    </row>
    <row r="204" spans="2:3" ht="12.75">
      <c r="B204" s="116">
        <f t="shared" si="7"/>
      </c>
      <c r="C204" s="116">
        <f t="shared" si="8"/>
      </c>
    </row>
    <row r="205" spans="2:3" ht="12.75">
      <c r="B205" s="116">
        <f t="shared" si="7"/>
      </c>
      <c r="C205" s="116">
        <f t="shared" si="8"/>
      </c>
    </row>
    <row r="206" spans="2:3" ht="12.75">
      <c r="B206" s="116">
        <f t="shared" si="7"/>
      </c>
      <c r="C206" s="116">
        <f t="shared" si="8"/>
      </c>
    </row>
    <row r="207" spans="2:3" ht="12.75">
      <c r="B207" s="116">
        <f t="shared" si="7"/>
      </c>
      <c r="C207" s="116">
        <f t="shared" si="8"/>
      </c>
    </row>
    <row r="208" spans="2:3" ht="12.75">
      <c r="B208" s="116">
        <f t="shared" si="7"/>
      </c>
      <c r="C208" s="116">
        <f t="shared" si="8"/>
      </c>
    </row>
    <row r="209" spans="2:3" ht="12.75">
      <c r="B209" s="116">
        <f t="shared" si="7"/>
      </c>
      <c r="C209" s="116">
        <f t="shared" si="8"/>
      </c>
    </row>
    <row r="210" spans="2:3" ht="12.75">
      <c r="B210" s="116">
        <f t="shared" si="7"/>
      </c>
      <c r="C210" s="116">
        <f t="shared" si="8"/>
      </c>
    </row>
    <row r="211" spans="2:3" ht="12.75">
      <c r="B211" s="116">
        <f t="shared" si="7"/>
      </c>
      <c r="C211" s="116">
        <f t="shared" si="8"/>
      </c>
    </row>
    <row r="212" spans="2:3" ht="12.75">
      <c r="B212" s="116">
        <f t="shared" si="7"/>
      </c>
      <c r="C212" s="116">
        <f t="shared" si="8"/>
      </c>
    </row>
    <row r="213" spans="2:3" ht="12.75">
      <c r="B213" s="116">
        <f t="shared" si="7"/>
      </c>
      <c r="C213" s="116">
        <f t="shared" si="8"/>
      </c>
    </row>
    <row r="214" spans="2:3" ht="12.75">
      <c r="B214" s="116">
        <f t="shared" si="7"/>
      </c>
      <c r="C214" s="116">
        <f t="shared" si="8"/>
      </c>
    </row>
    <row r="215" spans="2:3" ht="12.75">
      <c r="B215" s="116">
        <f t="shared" si="7"/>
      </c>
      <c r="C215" s="116">
        <f t="shared" si="8"/>
      </c>
    </row>
    <row r="216" spans="2:3" ht="12.75">
      <c r="B216" s="116">
        <f t="shared" si="7"/>
      </c>
      <c r="C216" s="116">
        <f t="shared" si="8"/>
      </c>
    </row>
    <row r="217" spans="2:3" ht="12.75">
      <c r="B217" s="116">
        <f t="shared" si="7"/>
      </c>
      <c r="C217" s="116">
        <f t="shared" si="8"/>
      </c>
    </row>
    <row r="218" spans="2:3" ht="12.75">
      <c r="B218" s="116">
        <f t="shared" si="7"/>
      </c>
      <c r="C218" s="116">
        <f t="shared" si="8"/>
      </c>
    </row>
    <row r="219" spans="2:3" ht="12.75">
      <c r="B219" s="116">
        <f t="shared" si="7"/>
      </c>
      <c r="C219" s="116">
        <f t="shared" si="8"/>
      </c>
    </row>
    <row r="220" spans="2:3" ht="12.75">
      <c r="B220" s="116">
        <f t="shared" si="7"/>
      </c>
      <c r="C220" s="116">
        <f t="shared" si="8"/>
      </c>
    </row>
    <row r="221" spans="2:3" ht="12.75">
      <c r="B221" s="116">
        <f t="shared" si="7"/>
      </c>
      <c r="C221" s="116">
        <f t="shared" si="8"/>
      </c>
    </row>
    <row r="222" spans="2:3" ht="12.75">
      <c r="B222" s="116">
        <f t="shared" si="7"/>
      </c>
      <c r="C222" s="116">
        <f t="shared" si="8"/>
      </c>
    </row>
    <row r="223" spans="2:3" ht="12.75">
      <c r="B223" s="116">
        <f t="shared" si="7"/>
      </c>
      <c r="C223" s="116">
        <f t="shared" si="8"/>
      </c>
    </row>
    <row r="224" spans="2:3" ht="12.75">
      <c r="B224" s="116">
        <f t="shared" si="7"/>
      </c>
      <c r="C224" s="116">
        <f t="shared" si="8"/>
      </c>
    </row>
    <row r="225" spans="2:3" ht="12.75">
      <c r="B225" s="116">
        <f t="shared" si="7"/>
      </c>
      <c r="C225" s="116">
        <f t="shared" si="8"/>
      </c>
    </row>
    <row r="226" spans="2:3" ht="12.75">
      <c r="B226" s="116">
        <f t="shared" si="7"/>
      </c>
      <c r="C226" s="116">
        <f t="shared" si="8"/>
      </c>
    </row>
    <row r="227" spans="2:3" ht="12.75">
      <c r="B227" s="116">
        <f t="shared" si="7"/>
      </c>
      <c r="C227" s="116">
        <f t="shared" si="8"/>
      </c>
    </row>
    <row r="228" spans="2:3" ht="12.75">
      <c r="B228" s="116">
        <f t="shared" si="7"/>
      </c>
      <c r="C228" s="116">
        <f t="shared" si="8"/>
      </c>
    </row>
    <row r="229" spans="2:3" ht="12.75">
      <c r="B229" s="116">
        <f t="shared" si="7"/>
      </c>
      <c r="C229" s="116">
        <f t="shared" si="8"/>
      </c>
    </row>
    <row r="230" spans="2:3" ht="12.75">
      <c r="B230" s="116">
        <f t="shared" si="7"/>
      </c>
      <c r="C230" s="116">
        <f t="shared" si="8"/>
      </c>
    </row>
    <row r="231" spans="2:3" ht="12.75">
      <c r="B231" s="116">
        <f t="shared" si="7"/>
      </c>
      <c r="C231" s="116">
        <f t="shared" si="8"/>
      </c>
    </row>
    <row r="232" spans="2:3" ht="12.75">
      <c r="B232" s="116">
        <f t="shared" si="7"/>
      </c>
      <c r="C232" s="116">
        <f t="shared" si="8"/>
      </c>
    </row>
    <row r="233" spans="2:3" ht="12.75">
      <c r="B233" s="116">
        <f t="shared" si="7"/>
      </c>
      <c r="C233" s="116">
        <f t="shared" si="8"/>
      </c>
    </row>
    <row r="234" spans="2:3" ht="12.75">
      <c r="B234" s="116">
        <f t="shared" si="7"/>
      </c>
      <c r="C234" s="116">
        <f t="shared" si="8"/>
      </c>
    </row>
    <row r="235" spans="2:3" ht="12.75">
      <c r="B235" s="116">
        <f t="shared" si="7"/>
      </c>
      <c r="C235" s="116">
        <f t="shared" si="8"/>
      </c>
    </row>
    <row r="236" spans="2:3" ht="12.75">
      <c r="B236" s="116">
        <f t="shared" si="7"/>
      </c>
      <c r="C236" s="116">
        <f t="shared" si="8"/>
      </c>
    </row>
    <row r="237" spans="2:3" ht="12.75">
      <c r="B237" s="116">
        <f t="shared" si="7"/>
      </c>
      <c r="C237" s="116">
        <f t="shared" si="8"/>
      </c>
    </row>
    <row r="238" spans="2:3" ht="12.75">
      <c r="B238" s="116">
        <f t="shared" si="7"/>
      </c>
      <c r="C238" s="116">
        <f t="shared" si="8"/>
      </c>
    </row>
    <row r="239" spans="2:3" ht="12.75">
      <c r="B239" s="116">
        <f t="shared" si="7"/>
      </c>
      <c r="C239" s="116">
        <f t="shared" si="8"/>
      </c>
    </row>
    <row r="240" spans="2:3" ht="12.75">
      <c r="B240" s="116">
        <f t="shared" si="7"/>
      </c>
      <c r="C240" s="116">
        <f t="shared" si="8"/>
      </c>
    </row>
    <row r="241" spans="2:3" ht="12.75">
      <c r="B241" s="116">
        <f t="shared" si="7"/>
      </c>
      <c r="C241" s="116">
        <f t="shared" si="8"/>
      </c>
    </row>
    <row r="242" spans="2:3" ht="12.75">
      <c r="B242" s="116">
        <f t="shared" si="7"/>
      </c>
      <c r="C242" s="116">
        <f t="shared" si="8"/>
      </c>
    </row>
    <row r="243" spans="2:3" ht="12.75">
      <c r="B243" s="116">
        <f t="shared" si="7"/>
      </c>
      <c r="C243" s="116">
        <f t="shared" si="8"/>
      </c>
    </row>
    <row r="244" spans="2:3" ht="12.75">
      <c r="B244" s="116">
        <f t="shared" si="7"/>
      </c>
      <c r="C244" s="116">
        <f t="shared" si="8"/>
      </c>
    </row>
    <row r="245" spans="2:3" ht="12.75">
      <c r="B245" s="116">
        <f t="shared" si="7"/>
      </c>
      <c r="C245" s="116">
        <f t="shared" si="8"/>
      </c>
    </row>
    <row r="246" spans="2:3" ht="12.75">
      <c r="B246" s="116">
        <f t="shared" si="7"/>
      </c>
      <c r="C246" s="116">
        <f t="shared" si="8"/>
      </c>
    </row>
    <row r="247" spans="2:3" ht="12.75">
      <c r="B247" s="116">
        <f t="shared" si="7"/>
      </c>
      <c r="C247" s="116">
        <f t="shared" si="8"/>
      </c>
    </row>
    <row r="248" spans="2:3" ht="12.75">
      <c r="B248" s="116">
        <f t="shared" si="7"/>
      </c>
      <c r="C248" s="116">
        <f t="shared" si="8"/>
      </c>
    </row>
    <row r="249" spans="2:3" ht="12.75">
      <c r="B249" s="116">
        <f t="shared" si="7"/>
      </c>
      <c r="C249" s="116">
        <f t="shared" si="8"/>
      </c>
    </row>
    <row r="250" spans="2:3" ht="12.75">
      <c r="B250" s="116">
        <f t="shared" si="7"/>
      </c>
      <c r="C250" s="116">
        <f t="shared" si="8"/>
      </c>
    </row>
    <row r="251" spans="2:3" ht="12.75">
      <c r="B251" s="116">
        <f t="shared" si="7"/>
      </c>
      <c r="C251" s="116">
        <f t="shared" si="8"/>
      </c>
    </row>
    <row r="252" spans="2:3" ht="12.75">
      <c r="B252" s="116">
        <f t="shared" si="7"/>
      </c>
      <c r="C252" s="116">
        <f t="shared" si="8"/>
      </c>
    </row>
    <row r="253" spans="2:3" ht="12.75">
      <c r="B253" s="116">
        <f t="shared" si="7"/>
      </c>
      <c r="C253" s="116">
        <f t="shared" si="8"/>
      </c>
    </row>
    <row r="254" spans="2:3" ht="12.75">
      <c r="B254" s="116">
        <f t="shared" si="7"/>
      </c>
      <c r="C254" s="116">
        <f t="shared" si="8"/>
      </c>
    </row>
    <row r="255" spans="2:3" ht="12.75">
      <c r="B255" s="116">
        <f t="shared" si="7"/>
      </c>
      <c r="C255" s="116">
        <f t="shared" si="8"/>
      </c>
    </row>
    <row r="256" spans="2:3" ht="12.75">
      <c r="B256" s="116">
        <f t="shared" si="7"/>
      </c>
      <c r="C256" s="116">
        <f t="shared" si="8"/>
      </c>
    </row>
    <row r="257" spans="2:3" ht="12.75">
      <c r="B257" s="116">
        <f t="shared" si="7"/>
      </c>
      <c r="C257" s="116">
        <f t="shared" si="8"/>
      </c>
    </row>
    <row r="258" spans="2:3" ht="12.75">
      <c r="B258" s="116">
        <f t="shared" si="7"/>
      </c>
      <c r="C258" s="116">
        <f t="shared" si="8"/>
      </c>
    </row>
    <row r="259" spans="2:3" ht="12.75">
      <c r="B259" s="116">
        <f t="shared" si="7"/>
      </c>
      <c r="C259" s="116">
        <f t="shared" si="8"/>
      </c>
    </row>
    <row r="260" spans="2:3" ht="12.75">
      <c r="B260" s="116">
        <f t="shared" si="7"/>
      </c>
      <c r="C260" s="116">
        <f t="shared" si="8"/>
      </c>
    </row>
    <row r="261" spans="2:3" ht="12.75">
      <c r="B261" s="116">
        <f t="shared" si="7"/>
      </c>
      <c r="C261" s="116">
        <f t="shared" si="8"/>
      </c>
    </row>
    <row r="262" spans="2:3" ht="12.75">
      <c r="B262" s="116">
        <f t="shared" si="7"/>
      </c>
      <c r="C262" s="116">
        <f t="shared" si="8"/>
      </c>
    </row>
    <row r="263" spans="2:3" ht="12.75">
      <c r="B263" s="116">
        <f t="shared" si="7"/>
      </c>
      <c r="C263" s="116">
        <f t="shared" si="8"/>
      </c>
    </row>
    <row r="264" spans="2:3" ht="12.75">
      <c r="B264" s="116">
        <f aca="true" t="shared" si="9" ref="B264:B327">IF(D264="","",D264*0.22661)</f>
      </c>
      <c r="C264" s="116">
        <f aca="true" t="shared" si="10" ref="C264:C327">IF(E264="","",E264*0.22661)</f>
      </c>
    </row>
    <row r="265" spans="2:3" ht="12.75">
      <c r="B265" s="116">
        <f t="shared" si="9"/>
      </c>
      <c r="C265" s="116">
        <f t="shared" si="10"/>
      </c>
    </row>
    <row r="266" spans="2:3" ht="12.75">
      <c r="B266" s="116">
        <f t="shared" si="9"/>
      </c>
      <c r="C266" s="116">
        <f t="shared" si="10"/>
      </c>
    </row>
    <row r="267" spans="2:3" ht="12.75">
      <c r="B267" s="116">
        <f t="shared" si="9"/>
      </c>
      <c r="C267" s="116">
        <f t="shared" si="10"/>
      </c>
    </row>
    <row r="268" spans="2:3" ht="12.75">
      <c r="B268" s="116">
        <f t="shared" si="9"/>
      </c>
      <c r="C268" s="116">
        <f t="shared" si="10"/>
      </c>
    </row>
    <row r="269" spans="2:3" ht="12.75">
      <c r="B269" s="116">
        <f t="shared" si="9"/>
      </c>
      <c r="C269" s="116">
        <f t="shared" si="10"/>
      </c>
    </row>
    <row r="270" spans="2:3" ht="12.75">
      <c r="B270" s="116">
        <f t="shared" si="9"/>
      </c>
      <c r="C270" s="116">
        <f t="shared" si="10"/>
      </c>
    </row>
    <row r="271" spans="2:3" ht="12.75">
      <c r="B271" s="116">
        <f t="shared" si="9"/>
      </c>
      <c r="C271" s="116">
        <f t="shared" si="10"/>
      </c>
    </row>
    <row r="272" spans="2:3" ht="12.75">
      <c r="B272" s="116">
        <f t="shared" si="9"/>
      </c>
      <c r="C272" s="116">
        <f t="shared" si="10"/>
      </c>
    </row>
    <row r="273" spans="2:3" ht="12.75">
      <c r="B273" s="116">
        <f t="shared" si="9"/>
      </c>
      <c r="C273" s="116">
        <f t="shared" si="10"/>
      </c>
    </row>
    <row r="274" spans="2:3" ht="12.75">
      <c r="B274" s="116">
        <f t="shared" si="9"/>
      </c>
      <c r="C274" s="116">
        <f t="shared" si="10"/>
      </c>
    </row>
    <row r="275" spans="2:3" ht="12.75">
      <c r="B275" s="116">
        <f t="shared" si="9"/>
      </c>
      <c r="C275" s="116">
        <f t="shared" si="10"/>
      </c>
    </row>
    <row r="276" spans="2:3" ht="12.75">
      <c r="B276" s="116">
        <f t="shared" si="9"/>
      </c>
      <c r="C276" s="116">
        <f t="shared" si="10"/>
      </c>
    </row>
    <row r="277" spans="2:3" ht="12.75">
      <c r="B277" s="116">
        <f t="shared" si="9"/>
      </c>
      <c r="C277" s="116">
        <f t="shared" si="10"/>
      </c>
    </row>
    <row r="278" spans="2:3" ht="12.75">
      <c r="B278" s="116">
        <f t="shared" si="9"/>
      </c>
      <c r="C278" s="116">
        <f t="shared" si="10"/>
      </c>
    </row>
    <row r="279" spans="2:3" ht="12.75">
      <c r="B279" s="116">
        <f t="shared" si="9"/>
      </c>
      <c r="C279" s="116">
        <f t="shared" si="10"/>
      </c>
    </row>
    <row r="280" spans="2:3" ht="12.75">
      <c r="B280" s="116">
        <f t="shared" si="9"/>
      </c>
      <c r="C280" s="116">
        <f t="shared" si="10"/>
      </c>
    </row>
    <row r="281" spans="2:3" ht="12.75">
      <c r="B281" s="116">
        <f t="shared" si="9"/>
      </c>
      <c r="C281" s="116">
        <f t="shared" si="10"/>
      </c>
    </row>
    <row r="282" spans="2:3" ht="12.75">
      <c r="B282" s="116">
        <f t="shared" si="9"/>
      </c>
      <c r="C282" s="116">
        <f t="shared" si="10"/>
      </c>
    </row>
    <row r="283" spans="2:3" ht="12.75">
      <c r="B283" s="116">
        <f t="shared" si="9"/>
      </c>
      <c r="C283" s="116">
        <f t="shared" si="10"/>
      </c>
    </row>
    <row r="284" spans="2:3" ht="12.75">
      <c r="B284" s="116">
        <f t="shared" si="9"/>
      </c>
      <c r="C284" s="116">
        <f t="shared" si="10"/>
      </c>
    </row>
    <row r="285" spans="2:3" ht="12.75">
      <c r="B285" s="116">
        <f t="shared" si="9"/>
      </c>
      <c r="C285" s="116">
        <f t="shared" si="10"/>
      </c>
    </row>
    <row r="286" spans="2:3" ht="12.75">
      <c r="B286" s="116">
        <f t="shared" si="9"/>
      </c>
      <c r="C286" s="116">
        <f t="shared" si="10"/>
      </c>
    </row>
    <row r="287" spans="2:3" ht="12.75">
      <c r="B287" s="116">
        <f t="shared" si="9"/>
      </c>
      <c r="C287" s="116">
        <f t="shared" si="10"/>
      </c>
    </row>
    <row r="288" spans="2:3" ht="12.75">
      <c r="B288" s="116">
        <f t="shared" si="9"/>
      </c>
      <c r="C288" s="116">
        <f t="shared" si="10"/>
      </c>
    </row>
    <row r="289" spans="2:3" ht="12.75">
      <c r="B289" s="116">
        <f t="shared" si="9"/>
      </c>
      <c r="C289" s="116">
        <f t="shared" si="10"/>
      </c>
    </row>
    <row r="290" spans="2:3" ht="12.75">
      <c r="B290" s="116">
        <f t="shared" si="9"/>
      </c>
      <c r="C290" s="116">
        <f t="shared" si="10"/>
      </c>
    </row>
    <row r="291" spans="2:3" ht="12.75">
      <c r="B291" s="116">
        <f t="shared" si="9"/>
      </c>
      <c r="C291" s="116">
        <f t="shared" si="10"/>
      </c>
    </row>
    <row r="292" spans="2:3" ht="12.75">
      <c r="B292" s="116">
        <f t="shared" si="9"/>
      </c>
      <c r="C292" s="116">
        <f t="shared" si="10"/>
      </c>
    </row>
    <row r="293" spans="2:3" ht="12.75">
      <c r="B293" s="116">
        <f t="shared" si="9"/>
      </c>
      <c r="C293" s="116">
        <f t="shared" si="10"/>
      </c>
    </row>
    <row r="294" spans="2:3" ht="12.75">
      <c r="B294" s="116">
        <f t="shared" si="9"/>
      </c>
      <c r="C294" s="116">
        <f t="shared" si="10"/>
      </c>
    </row>
    <row r="295" spans="2:3" ht="12.75">
      <c r="B295" s="116">
        <f t="shared" si="9"/>
      </c>
      <c r="C295" s="116">
        <f t="shared" si="10"/>
      </c>
    </row>
    <row r="296" spans="2:3" ht="12.75">
      <c r="B296" s="116">
        <f t="shared" si="9"/>
      </c>
      <c r="C296" s="116">
        <f t="shared" si="10"/>
      </c>
    </row>
    <row r="297" spans="2:3" ht="12.75">
      <c r="B297" s="116">
        <f t="shared" si="9"/>
      </c>
      <c r="C297" s="116">
        <f t="shared" si="10"/>
      </c>
    </row>
    <row r="298" spans="2:3" ht="12.75">
      <c r="B298" s="116">
        <f t="shared" si="9"/>
      </c>
      <c r="C298" s="116">
        <f t="shared" si="10"/>
      </c>
    </row>
    <row r="299" spans="2:3" ht="12.75">
      <c r="B299" s="116">
        <f t="shared" si="9"/>
      </c>
      <c r="C299" s="116">
        <f t="shared" si="10"/>
      </c>
    </row>
    <row r="300" spans="2:3" ht="12.75">
      <c r="B300" s="116">
        <f t="shared" si="9"/>
      </c>
      <c r="C300" s="116">
        <f t="shared" si="10"/>
      </c>
    </row>
    <row r="301" spans="2:3" ht="12.75">
      <c r="B301" s="116">
        <f t="shared" si="9"/>
      </c>
      <c r="C301" s="116">
        <f t="shared" si="10"/>
      </c>
    </row>
    <row r="302" spans="2:3" ht="12.75">
      <c r="B302" s="116">
        <f t="shared" si="9"/>
      </c>
      <c r="C302" s="116">
        <f t="shared" si="10"/>
      </c>
    </row>
    <row r="303" spans="2:3" ht="12.75">
      <c r="B303" s="116">
        <f t="shared" si="9"/>
      </c>
      <c r="C303" s="116">
        <f t="shared" si="10"/>
      </c>
    </row>
    <row r="304" spans="2:3" ht="12.75">
      <c r="B304" s="116">
        <f t="shared" si="9"/>
      </c>
      <c r="C304" s="116">
        <f t="shared" si="10"/>
      </c>
    </row>
    <row r="305" spans="2:3" ht="12.75">
      <c r="B305" s="116">
        <f t="shared" si="9"/>
      </c>
      <c r="C305" s="116">
        <f t="shared" si="10"/>
      </c>
    </row>
    <row r="306" spans="2:3" ht="12.75">
      <c r="B306" s="116">
        <f t="shared" si="9"/>
      </c>
      <c r="C306" s="116">
        <f t="shared" si="10"/>
      </c>
    </row>
    <row r="307" spans="2:3" ht="12.75">
      <c r="B307" s="116">
        <f t="shared" si="9"/>
      </c>
      <c r="C307" s="116">
        <f t="shared" si="10"/>
      </c>
    </row>
    <row r="308" spans="2:3" ht="12.75">
      <c r="B308" s="116">
        <f t="shared" si="9"/>
      </c>
      <c r="C308" s="116">
        <f t="shared" si="10"/>
      </c>
    </row>
    <row r="309" spans="2:3" ht="12.75">
      <c r="B309" s="116">
        <f t="shared" si="9"/>
      </c>
      <c r="C309" s="116">
        <f t="shared" si="10"/>
      </c>
    </row>
    <row r="310" spans="2:3" ht="12.75">
      <c r="B310" s="116">
        <f t="shared" si="9"/>
      </c>
      <c r="C310" s="116">
        <f t="shared" si="10"/>
      </c>
    </row>
    <row r="311" spans="2:3" ht="12.75">
      <c r="B311" s="116">
        <f t="shared" si="9"/>
      </c>
      <c r="C311" s="116">
        <f t="shared" si="10"/>
      </c>
    </row>
    <row r="312" spans="2:3" ht="12.75">
      <c r="B312" s="116">
        <f t="shared" si="9"/>
      </c>
      <c r="C312" s="116">
        <f t="shared" si="10"/>
      </c>
    </row>
    <row r="313" spans="2:3" ht="12.75">
      <c r="B313" s="116">
        <f t="shared" si="9"/>
      </c>
      <c r="C313" s="116">
        <f t="shared" si="10"/>
      </c>
    </row>
    <row r="314" spans="2:3" ht="12.75">
      <c r="B314" s="116">
        <f t="shared" si="9"/>
      </c>
      <c r="C314" s="116">
        <f t="shared" si="10"/>
      </c>
    </row>
    <row r="315" spans="2:3" ht="12.75">
      <c r="B315" s="116">
        <f t="shared" si="9"/>
      </c>
      <c r="C315" s="116">
        <f t="shared" si="10"/>
      </c>
    </row>
    <row r="316" spans="2:3" ht="12.75">
      <c r="B316" s="116">
        <f t="shared" si="9"/>
      </c>
      <c r="C316" s="116">
        <f t="shared" si="10"/>
      </c>
    </row>
    <row r="317" spans="2:3" ht="12.75">
      <c r="B317" s="116">
        <f t="shared" si="9"/>
      </c>
      <c r="C317" s="116">
        <f t="shared" si="10"/>
      </c>
    </row>
    <row r="318" spans="2:3" ht="12.75">
      <c r="B318" s="116">
        <f t="shared" si="9"/>
      </c>
      <c r="C318" s="116">
        <f t="shared" si="10"/>
      </c>
    </row>
    <row r="319" spans="2:3" ht="12.75">
      <c r="B319" s="116">
        <f t="shared" si="9"/>
      </c>
      <c r="C319" s="116">
        <f t="shared" si="10"/>
      </c>
    </row>
    <row r="320" spans="2:3" ht="12.75">
      <c r="B320" s="116">
        <f t="shared" si="9"/>
      </c>
      <c r="C320" s="116">
        <f t="shared" si="10"/>
      </c>
    </row>
    <row r="321" spans="2:3" ht="12.75">
      <c r="B321" s="116">
        <f t="shared" si="9"/>
      </c>
      <c r="C321" s="116">
        <f t="shared" si="10"/>
      </c>
    </row>
    <row r="322" spans="2:3" ht="12.75">
      <c r="B322" s="116">
        <f t="shared" si="9"/>
      </c>
      <c r="C322" s="116">
        <f t="shared" si="10"/>
      </c>
    </row>
    <row r="323" spans="2:3" ht="12.75">
      <c r="B323" s="116">
        <f t="shared" si="9"/>
      </c>
      <c r="C323" s="116">
        <f t="shared" si="10"/>
      </c>
    </row>
    <row r="324" spans="2:3" ht="12.75">
      <c r="B324" s="116">
        <f t="shared" si="9"/>
      </c>
      <c r="C324" s="116">
        <f t="shared" si="10"/>
      </c>
    </row>
    <row r="325" spans="2:3" ht="12.75">
      <c r="B325" s="116">
        <f t="shared" si="9"/>
      </c>
      <c r="C325" s="116">
        <f t="shared" si="10"/>
      </c>
    </row>
    <row r="326" spans="2:3" ht="12.75">
      <c r="B326" s="116">
        <f t="shared" si="9"/>
      </c>
      <c r="C326" s="116">
        <f t="shared" si="10"/>
      </c>
    </row>
    <row r="327" spans="2:3" ht="12.75">
      <c r="B327" s="116">
        <f t="shared" si="9"/>
      </c>
      <c r="C327" s="116">
        <f t="shared" si="10"/>
      </c>
    </row>
    <row r="328" spans="2:3" ht="12.75">
      <c r="B328" s="116">
        <f aca="true" t="shared" si="11" ref="B328:B391">IF(D328="","",D328*0.22661)</f>
      </c>
      <c r="C328" s="116">
        <f aca="true" t="shared" si="12" ref="C328:C391">IF(E328="","",E328*0.22661)</f>
      </c>
    </row>
    <row r="329" spans="2:3" ht="12.75">
      <c r="B329" s="116">
        <f t="shared" si="11"/>
      </c>
      <c r="C329" s="116">
        <f t="shared" si="12"/>
      </c>
    </row>
    <row r="330" spans="2:3" ht="12.75">
      <c r="B330" s="116">
        <f t="shared" si="11"/>
      </c>
      <c r="C330" s="116">
        <f t="shared" si="12"/>
      </c>
    </row>
    <row r="331" spans="2:3" ht="12.75">
      <c r="B331" s="116">
        <f t="shared" si="11"/>
      </c>
      <c r="C331" s="116">
        <f t="shared" si="12"/>
      </c>
    </row>
    <row r="332" spans="2:3" ht="12.75">
      <c r="B332" s="116">
        <f t="shared" si="11"/>
      </c>
      <c r="C332" s="116">
        <f t="shared" si="12"/>
      </c>
    </row>
    <row r="333" spans="2:3" ht="12.75">
      <c r="B333" s="116">
        <f t="shared" si="11"/>
      </c>
      <c r="C333" s="116">
        <f t="shared" si="12"/>
      </c>
    </row>
    <row r="334" spans="2:3" ht="12.75">
      <c r="B334" s="116">
        <f t="shared" si="11"/>
      </c>
      <c r="C334" s="116">
        <f t="shared" si="12"/>
      </c>
    </row>
    <row r="335" spans="2:3" ht="12.75">
      <c r="B335" s="116">
        <f t="shared" si="11"/>
      </c>
      <c r="C335" s="116">
        <f t="shared" si="12"/>
      </c>
    </row>
    <row r="336" spans="2:3" ht="12.75">
      <c r="B336" s="116">
        <f t="shared" si="11"/>
      </c>
      <c r="C336" s="116">
        <f t="shared" si="12"/>
      </c>
    </row>
    <row r="337" spans="2:3" ht="12.75">
      <c r="B337" s="116">
        <f t="shared" si="11"/>
      </c>
      <c r="C337" s="116">
        <f t="shared" si="12"/>
      </c>
    </row>
    <row r="338" spans="2:3" ht="12.75">
      <c r="B338" s="116">
        <f t="shared" si="11"/>
      </c>
      <c r="C338" s="116">
        <f t="shared" si="12"/>
      </c>
    </row>
    <row r="339" spans="2:3" ht="12.75">
      <c r="B339" s="116">
        <f t="shared" si="11"/>
      </c>
      <c r="C339" s="116">
        <f t="shared" si="12"/>
      </c>
    </row>
    <row r="340" spans="2:3" ht="12.75">
      <c r="B340" s="116">
        <f t="shared" si="11"/>
      </c>
      <c r="C340" s="116">
        <f t="shared" si="12"/>
      </c>
    </row>
    <row r="341" spans="2:3" ht="12.75">
      <c r="B341" s="116">
        <f t="shared" si="11"/>
      </c>
      <c r="C341" s="116">
        <f t="shared" si="12"/>
      </c>
    </row>
    <row r="342" spans="2:3" ht="12.75">
      <c r="B342" s="116">
        <f t="shared" si="11"/>
      </c>
      <c r="C342" s="116">
        <f t="shared" si="12"/>
      </c>
    </row>
    <row r="343" spans="2:3" ht="12.75">
      <c r="B343" s="116">
        <f t="shared" si="11"/>
      </c>
      <c r="C343" s="116">
        <f t="shared" si="12"/>
      </c>
    </row>
    <row r="344" spans="2:3" ht="12.75">
      <c r="B344" s="116">
        <f t="shared" si="11"/>
      </c>
      <c r="C344" s="116">
        <f t="shared" si="12"/>
      </c>
    </row>
    <row r="345" spans="2:3" ht="12.75">
      <c r="B345" s="116">
        <f t="shared" si="11"/>
      </c>
      <c r="C345" s="116">
        <f t="shared" si="12"/>
      </c>
    </row>
    <row r="346" spans="2:3" ht="12.75">
      <c r="B346" s="116">
        <f t="shared" si="11"/>
      </c>
      <c r="C346" s="116">
        <f t="shared" si="12"/>
      </c>
    </row>
    <row r="347" spans="2:3" ht="12.75">
      <c r="B347" s="116">
        <f t="shared" si="11"/>
      </c>
      <c r="C347" s="116">
        <f t="shared" si="12"/>
      </c>
    </row>
    <row r="348" spans="2:3" ht="12.75">
      <c r="B348" s="116">
        <f t="shared" si="11"/>
      </c>
      <c r="C348" s="116">
        <f t="shared" si="12"/>
      </c>
    </row>
    <row r="349" spans="2:3" ht="12.75">
      <c r="B349" s="116">
        <f t="shared" si="11"/>
      </c>
      <c r="C349" s="116">
        <f t="shared" si="12"/>
      </c>
    </row>
    <row r="350" spans="2:3" ht="12.75">
      <c r="B350" s="116">
        <f t="shared" si="11"/>
      </c>
      <c r="C350" s="116">
        <f t="shared" si="12"/>
      </c>
    </row>
    <row r="351" spans="2:3" ht="12.75">
      <c r="B351" s="116">
        <f t="shared" si="11"/>
      </c>
      <c r="C351" s="116">
        <f t="shared" si="12"/>
      </c>
    </row>
    <row r="352" spans="2:3" ht="12.75">
      <c r="B352" s="116">
        <f t="shared" si="11"/>
      </c>
      <c r="C352" s="116">
        <f t="shared" si="12"/>
      </c>
    </row>
    <row r="353" spans="2:3" ht="12.75">
      <c r="B353" s="116">
        <f t="shared" si="11"/>
      </c>
      <c r="C353" s="116">
        <f t="shared" si="12"/>
      </c>
    </row>
    <row r="354" spans="2:3" ht="12.75">
      <c r="B354" s="116">
        <f t="shared" si="11"/>
      </c>
      <c r="C354" s="116">
        <f t="shared" si="12"/>
      </c>
    </row>
    <row r="355" spans="2:3" ht="12.75">
      <c r="B355" s="116">
        <f t="shared" si="11"/>
      </c>
      <c r="C355" s="116">
        <f t="shared" si="12"/>
      </c>
    </row>
    <row r="356" spans="2:3" ht="12.75">
      <c r="B356" s="116">
        <f t="shared" si="11"/>
      </c>
      <c r="C356" s="116">
        <f t="shared" si="12"/>
      </c>
    </row>
    <row r="357" spans="2:3" ht="12.75">
      <c r="B357" s="116">
        <f t="shared" si="11"/>
      </c>
      <c r="C357" s="116">
        <f t="shared" si="12"/>
      </c>
    </row>
    <row r="358" spans="2:3" ht="12.75">
      <c r="B358" s="116">
        <f t="shared" si="11"/>
      </c>
      <c r="C358" s="116">
        <f t="shared" si="12"/>
      </c>
    </row>
    <row r="359" spans="2:3" ht="12.75">
      <c r="B359" s="116">
        <f t="shared" si="11"/>
      </c>
      <c r="C359" s="116">
        <f t="shared" si="12"/>
      </c>
    </row>
    <row r="360" spans="2:3" ht="12.75">
      <c r="B360" s="116">
        <f t="shared" si="11"/>
      </c>
      <c r="C360" s="116">
        <f t="shared" si="12"/>
      </c>
    </row>
    <row r="361" spans="2:3" ht="12.75">
      <c r="B361" s="116">
        <f t="shared" si="11"/>
      </c>
      <c r="C361" s="116">
        <f t="shared" si="12"/>
      </c>
    </row>
    <row r="362" spans="2:3" ht="12.75">
      <c r="B362" s="116">
        <f t="shared" si="11"/>
      </c>
      <c r="C362" s="116">
        <f t="shared" si="12"/>
      </c>
    </row>
    <row r="363" spans="2:3" ht="12.75">
      <c r="B363" s="116">
        <f t="shared" si="11"/>
      </c>
      <c r="C363" s="116">
        <f t="shared" si="12"/>
      </c>
    </row>
    <row r="364" spans="2:3" ht="12.75">
      <c r="B364" s="116">
        <f t="shared" si="11"/>
      </c>
      <c r="C364" s="116">
        <f t="shared" si="12"/>
      </c>
    </row>
    <row r="365" spans="2:3" ht="12.75">
      <c r="B365" s="116">
        <f t="shared" si="11"/>
      </c>
      <c r="C365" s="116">
        <f t="shared" si="12"/>
      </c>
    </row>
    <row r="366" spans="2:3" ht="12.75">
      <c r="B366" s="116">
        <f t="shared" si="11"/>
      </c>
      <c r="C366" s="116">
        <f t="shared" si="12"/>
      </c>
    </row>
    <row r="367" spans="2:3" ht="12.75">
      <c r="B367" s="116">
        <f t="shared" si="11"/>
      </c>
      <c r="C367" s="116">
        <f t="shared" si="12"/>
      </c>
    </row>
    <row r="368" spans="2:3" ht="12.75">
      <c r="B368" s="116">
        <f t="shared" si="11"/>
      </c>
      <c r="C368" s="116">
        <f t="shared" si="12"/>
      </c>
    </row>
    <row r="369" spans="2:3" ht="12.75">
      <c r="B369" s="116">
        <f t="shared" si="11"/>
      </c>
      <c r="C369" s="116">
        <f t="shared" si="12"/>
      </c>
    </row>
    <row r="370" spans="2:3" ht="12.75">
      <c r="B370" s="116">
        <f t="shared" si="11"/>
      </c>
      <c r="C370" s="116">
        <f t="shared" si="12"/>
      </c>
    </row>
    <row r="371" spans="2:3" ht="12.75">
      <c r="B371" s="116">
        <f t="shared" si="11"/>
      </c>
      <c r="C371" s="116">
        <f t="shared" si="12"/>
      </c>
    </row>
    <row r="372" spans="2:3" ht="12.75">
      <c r="B372" s="116">
        <f t="shared" si="11"/>
      </c>
      <c r="C372" s="116">
        <f t="shared" si="12"/>
      </c>
    </row>
    <row r="373" spans="2:3" ht="12.75">
      <c r="B373" s="116">
        <f t="shared" si="11"/>
      </c>
      <c r="C373" s="116">
        <f t="shared" si="12"/>
      </c>
    </row>
    <row r="374" spans="2:3" ht="12.75">
      <c r="B374" s="116">
        <f t="shared" si="11"/>
      </c>
      <c r="C374" s="116">
        <f t="shared" si="12"/>
      </c>
    </row>
    <row r="375" spans="2:3" ht="12.75">
      <c r="B375" s="116">
        <f t="shared" si="11"/>
      </c>
      <c r="C375" s="116">
        <f t="shared" si="12"/>
      </c>
    </row>
    <row r="376" spans="2:3" ht="12.75">
      <c r="B376" s="116">
        <f t="shared" si="11"/>
      </c>
      <c r="C376" s="116">
        <f t="shared" si="12"/>
      </c>
    </row>
    <row r="377" spans="2:3" ht="12.75">
      <c r="B377" s="116">
        <f t="shared" si="11"/>
      </c>
      <c r="C377" s="116">
        <f t="shared" si="12"/>
      </c>
    </row>
    <row r="378" spans="2:3" ht="12.75">
      <c r="B378" s="116">
        <f t="shared" si="11"/>
      </c>
      <c r="C378" s="116">
        <f t="shared" si="12"/>
      </c>
    </row>
    <row r="379" spans="2:3" ht="12.75">
      <c r="B379" s="116">
        <f t="shared" si="11"/>
      </c>
      <c r="C379" s="116">
        <f t="shared" si="12"/>
      </c>
    </row>
    <row r="380" spans="2:3" ht="12.75">
      <c r="B380" s="116">
        <f t="shared" si="11"/>
      </c>
      <c r="C380" s="116">
        <f t="shared" si="12"/>
      </c>
    </row>
    <row r="381" spans="2:3" ht="12.75">
      <c r="B381" s="116">
        <f t="shared" si="11"/>
      </c>
      <c r="C381" s="116">
        <f t="shared" si="12"/>
      </c>
    </row>
    <row r="382" spans="2:3" ht="12.75">
      <c r="B382" s="116">
        <f t="shared" si="11"/>
      </c>
      <c r="C382" s="116">
        <f t="shared" si="12"/>
      </c>
    </row>
    <row r="383" spans="2:3" ht="12.75">
      <c r="B383" s="116">
        <f t="shared" si="11"/>
      </c>
      <c r="C383" s="116">
        <f t="shared" si="12"/>
      </c>
    </row>
    <row r="384" spans="2:3" ht="12.75">
      <c r="B384" s="116">
        <f t="shared" si="11"/>
      </c>
      <c r="C384" s="116">
        <f t="shared" si="12"/>
      </c>
    </row>
    <row r="385" spans="2:3" ht="12.75">
      <c r="B385" s="116">
        <f t="shared" si="11"/>
      </c>
      <c r="C385" s="116">
        <f t="shared" si="12"/>
      </c>
    </row>
    <row r="386" spans="2:3" ht="12.75">
      <c r="B386" s="116">
        <f t="shared" si="11"/>
      </c>
      <c r="C386" s="116">
        <f t="shared" si="12"/>
      </c>
    </row>
    <row r="387" spans="2:3" ht="12.75">
      <c r="B387" s="116">
        <f t="shared" si="11"/>
      </c>
      <c r="C387" s="116">
        <f t="shared" si="12"/>
      </c>
    </row>
    <row r="388" spans="2:3" ht="12.75">
      <c r="B388" s="116">
        <f t="shared" si="11"/>
      </c>
      <c r="C388" s="116">
        <f t="shared" si="12"/>
      </c>
    </row>
    <row r="389" spans="2:3" ht="12.75">
      <c r="B389" s="116">
        <f t="shared" si="11"/>
      </c>
      <c r="C389" s="116">
        <f t="shared" si="12"/>
      </c>
    </row>
    <row r="390" spans="2:3" ht="12.75">
      <c r="B390" s="116">
        <f t="shared" si="11"/>
      </c>
      <c r="C390" s="116">
        <f t="shared" si="12"/>
      </c>
    </row>
    <row r="391" spans="2:3" ht="12.75">
      <c r="B391" s="116">
        <f t="shared" si="11"/>
      </c>
      <c r="C391" s="116">
        <f t="shared" si="12"/>
      </c>
    </row>
    <row r="392" spans="2:3" ht="12.75">
      <c r="B392" s="116">
        <f aca="true" t="shared" si="13" ref="B392:B455">IF(D392="","",D392*0.22661)</f>
      </c>
      <c r="C392" s="116">
        <f aca="true" t="shared" si="14" ref="C392:C455">IF(E392="","",E392*0.22661)</f>
      </c>
    </row>
    <row r="393" spans="2:3" ht="12.75">
      <c r="B393" s="116">
        <f t="shared" si="13"/>
      </c>
      <c r="C393" s="116">
        <f t="shared" si="14"/>
      </c>
    </row>
    <row r="394" spans="2:3" ht="12.75">
      <c r="B394" s="116">
        <f t="shared" si="13"/>
      </c>
      <c r="C394" s="116">
        <f t="shared" si="14"/>
      </c>
    </row>
    <row r="395" spans="2:3" ht="12.75">
      <c r="B395" s="116">
        <f t="shared" si="13"/>
      </c>
      <c r="C395" s="116">
        <f t="shared" si="14"/>
      </c>
    </row>
    <row r="396" spans="2:3" ht="12.75">
      <c r="B396" s="116">
        <f t="shared" si="13"/>
      </c>
      <c r="C396" s="116">
        <f t="shared" si="14"/>
      </c>
    </row>
    <row r="397" spans="2:3" ht="12.75">
      <c r="B397" s="116">
        <f t="shared" si="13"/>
      </c>
      <c r="C397" s="116">
        <f t="shared" si="14"/>
      </c>
    </row>
    <row r="398" spans="2:3" ht="12.75">
      <c r="B398" s="116">
        <f t="shared" si="13"/>
      </c>
      <c r="C398" s="116">
        <f t="shared" si="14"/>
      </c>
    </row>
    <row r="399" spans="2:3" ht="12.75">
      <c r="B399" s="116">
        <f t="shared" si="13"/>
      </c>
      <c r="C399" s="116">
        <f t="shared" si="14"/>
      </c>
    </row>
    <row r="400" spans="2:3" ht="12.75">
      <c r="B400" s="116">
        <f t="shared" si="13"/>
      </c>
      <c r="C400" s="116">
        <f t="shared" si="14"/>
      </c>
    </row>
    <row r="401" spans="2:3" ht="12.75">
      <c r="B401" s="116">
        <f t="shared" si="13"/>
      </c>
      <c r="C401" s="116">
        <f t="shared" si="14"/>
      </c>
    </row>
    <row r="402" spans="2:3" ht="12.75">
      <c r="B402" s="116">
        <f t="shared" si="13"/>
      </c>
      <c r="C402" s="116">
        <f t="shared" si="14"/>
      </c>
    </row>
    <row r="403" spans="2:3" ht="12.75">
      <c r="B403" s="116">
        <f t="shared" si="13"/>
      </c>
      <c r="C403" s="116">
        <f t="shared" si="14"/>
      </c>
    </row>
    <row r="404" spans="2:3" ht="12.75">
      <c r="B404" s="116">
        <f t="shared" si="13"/>
      </c>
      <c r="C404" s="116">
        <f t="shared" si="14"/>
      </c>
    </row>
    <row r="405" spans="2:3" ht="12.75">
      <c r="B405" s="116">
        <f t="shared" si="13"/>
      </c>
      <c r="C405" s="116">
        <f t="shared" si="14"/>
      </c>
    </row>
    <row r="406" spans="2:3" ht="12.75">
      <c r="B406" s="116">
        <f t="shared" si="13"/>
      </c>
      <c r="C406" s="116">
        <f t="shared" si="14"/>
      </c>
    </row>
    <row r="407" spans="2:3" ht="12.75">
      <c r="B407" s="116">
        <f t="shared" si="13"/>
      </c>
      <c r="C407" s="116">
        <f t="shared" si="14"/>
      </c>
    </row>
    <row r="408" spans="2:3" ht="12.75">
      <c r="B408" s="116">
        <f t="shared" si="13"/>
      </c>
      <c r="C408" s="116">
        <f t="shared" si="14"/>
      </c>
    </row>
    <row r="409" spans="2:3" ht="12.75">
      <c r="B409" s="116">
        <f t="shared" si="13"/>
      </c>
      <c r="C409" s="116">
        <f t="shared" si="14"/>
      </c>
    </row>
    <row r="410" spans="2:3" ht="12.75">
      <c r="B410" s="116">
        <f t="shared" si="13"/>
      </c>
      <c r="C410" s="116">
        <f t="shared" si="14"/>
      </c>
    </row>
    <row r="411" spans="2:3" ht="12.75">
      <c r="B411" s="116">
        <f t="shared" si="13"/>
      </c>
      <c r="C411" s="116">
        <f t="shared" si="14"/>
      </c>
    </row>
    <row r="412" spans="2:3" ht="12.75">
      <c r="B412" s="116">
        <f t="shared" si="13"/>
      </c>
      <c r="C412" s="116">
        <f t="shared" si="14"/>
      </c>
    </row>
    <row r="413" spans="2:3" ht="12.75">
      <c r="B413" s="116">
        <f t="shared" si="13"/>
      </c>
      <c r="C413" s="116">
        <f t="shared" si="14"/>
      </c>
    </row>
    <row r="414" spans="2:3" ht="12.75">
      <c r="B414" s="116">
        <f t="shared" si="13"/>
      </c>
      <c r="C414" s="116">
        <f t="shared" si="14"/>
      </c>
    </row>
    <row r="415" spans="2:3" ht="12.75">
      <c r="B415" s="116">
        <f t="shared" si="13"/>
      </c>
      <c r="C415" s="116">
        <f t="shared" si="14"/>
      </c>
    </row>
    <row r="416" spans="2:3" ht="12.75">
      <c r="B416" s="116">
        <f t="shared" si="13"/>
      </c>
      <c r="C416" s="116">
        <f t="shared" si="14"/>
      </c>
    </row>
    <row r="417" spans="2:3" ht="12.75">
      <c r="B417" s="116">
        <f t="shared" si="13"/>
      </c>
      <c r="C417" s="116">
        <f t="shared" si="14"/>
      </c>
    </row>
    <row r="418" spans="2:3" ht="12.75">
      <c r="B418" s="116">
        <f t="shared" si="13"/>
      </c>
      <c r="C418" s="116">
        <f t="shared" si="14"/>
      </c>
    </row>
    <row r="419" spans="2:3" ht="12.75">
      <c r="B419" s="116">
        <f t="shared" si="13"/>
      </c>
      <c r="C419" s="116">
        <f t="shared" si="14"/>
      </c>
    </row>
    <row r="420" spans="2:3" ht="12.75">
      <c r="B420" s="116">
        <f t="shared" si="13"/>
      </c>
      <c r="C420" s="116">
        <f t="shared" si="14"/>
      </c>
    </row>
    <row r="421" spans="2:3" ht="12.75">
      <c r="B421" s="116">
        <f t="shared" si="13"/>
      </c>
      <c r="C421" s="116">
        <f t="shared" si="14"/>
      </c>
    </row>
    <row r="422" spans="2:3" ht="12.75">
      <c r="B422" s="116">
        <f t="shared" si="13"/>
      </c>
      <c r="C422" s="116">
        <f t="shared" si="14"/>
      </c>
    </row>
    <row r="423" spans="2:3" ht="12.75">
      <c r="B423" s="116">
        <f t="shared" si="13"/>
      </c>
      <c r="C423" s="116">
        <f t="shared" si="14"/>
      </c>
    </row>
    <row r="424" spans="2:3" ht="12.75">
      <c r="B424" s="116">
        <f t="shared" si="13"/>
      </c>
      <c r="C424" s="116">
        <f t="shared" si="14"/>
      </c>
    </row>
    <row r="425" spans="2:3" ht="12.75">
      <c r="B425" s="116">
        <f t="shared" si="13"/>
      </c>
      <c r="C425" s="116">
        <f t="shared" si="14"/>
      </c>
    </row>
    <row r="426" spans="2:3" ht="12.75">
      <c r="B426" s="116">
        <f t="shared" si="13"/>
      </c>
      <c r="C426" s="116">
        <f t="shared" si="14"/>
      </c>
    </row>
    <row r="427" spans="2:3" ht="12.75">
      <c r="B427" s="116">
        <f t="shared" si="13"/>
      </c>
      <c r="C427" s="116">
        <f t="shared" si="14"/>
      </c>
    </row>
    <row r="428" spans="2:3" ht="12.75">
      <c r="B428" s="116">
        <f t="shared" si="13"/>
      </c>
      <c r="C428" s="116">
        <f t="shared" si="14"/>
      </c>
    </row>
    <row r="429" spans="2:3" ht="12.75">
      <c r="B429" s="116">
        <f t="shared" si="13"/>
      </c>
      <c r="C429" s="116">
        <f t="shared" si="14"/>
      </c>
    </row>
    <row r="430" spans="2:3" ht="12.75">
      <c r="B430" s="116">
        <f t="shared" si="13"/>
      </c>
      <c r="C430" s="116">
        <f t="shared" si="14"/>
      </c>
    </row>
    <row r="431" spans="2:3" ht="12.75">
      <c r="B431" s="116">
        <f t="shared" si="13"/>
      </c>
      <c r="C431" s="116">
        <f t="shared" si="14"/>
      </c>
    </row>
    <row r="432" spans="2:3" ht="12.75">
      <c r="B432" s="116">
        <f t="shared" si="13"/>
      </c>
      <c r="C432" s="116">
        <f t="shared" si="14"/>
      </c>
    </row>
    <row r="433" spans="2:3" ht="12.75">
      <c r="B433" s="116">
        <f t="shared" si="13"/>
      </c>
      <c r="C433" s="116">
        <f t="shared" si="14"/>
      </c>
    </row>
    <row r="434" spans="2:3" ht="12.75">
      <c r="B434" s="116">
        <f t="shared" si="13"/>
      </c>
      <c r="C434" s="116">
        <f t="shared" si="14"/>
      </c>
    </row>
    <row r="435" spans="2:3" ht="12.75">
      <c r="B435" s="116">
        <f t="shared" si="13"/>
      </c>
      <c r="C435" s="116">
        <f t="shared" si="14"/>
      </c>
    </row>
    <row r="436" spans="2:3" ht="12.75">
      <c r="B436" s="116">
        <f t="shared" si="13"/>
      </c>
      <c r="C436" s="116">
        <f t="shared" si="14"/>
      </c>
    </row>
    <row r="437" spans="2:3" ht="12.75">
      <c r="B437" s="116">
        <f t="shared" si="13"/>
      </c>
      <c r="C437" s="116">
        <f t="shared" si="14"/>
      </c>
    </row>
    <row r="438" spans="2:3" ht="12.75">
      <c r="B438" s="116">
        <f t="shared" si="13"/>
      </c>
      <c r="C438" s="116">
        <f t="shared" si="14"/>
      </c>
    </row>
    <row r="439" spans="2:3" ht="12.75">
      <c r="B439" s="116">
        <f t="shared" si="13"/>
      </c>
      <c r="C439" s="116">
        <f t="shared" si="14"/>
      </c>
    </row>
    <row r="440" spans="2:3" ht="12.75">
      <c r="B440" s="116">
        <f t="shared" si="13"/>
      </c>
      <c r="C440" s="116">
        <f t="shared" si="14"/>
      </c>
    </row>
    <row r="441" spans="2:3" ht="12.75">
      <c r="B441" s="116">
        <f t="shared" si="13"/>
      </c>
      <c r="C441" s="116">
        <f t="shared" si="14"/>
      </c>
    </row>
    <row r="442" spans="2:3" ht="12.75">
      <c r="B442" s="116">
        <f t="shared" si="13"/>
      </c>
      <c r="C442" s="116">
        <f t="shared" si="14"/>
      </c>
    </row>
    <row r="443" spans="2:3" ht="12.75">
      <c r="B443" s="116">
        <f t="shared" si="13"/>
      </c>
      <c r="C443" s="116">
        <f t="shared" si="14"/>
      </c>
    </row>
    <row r="444" spans="2:3" ht="12.75">
      <c r="B444" s="116">
        <f t="shared" si="13"/>
      </c>
      <c r="C444" s="116">
        <f t="shared" si="14"/>
      </c>
    </row>
    <row r="445" spans="2:3" ht="12.75">
      <c r="B445" s="116">
        <f t="shared" si="13"/>
      </c>
      <c r="C445" s="116">
        <f t="shared" si="14"/>
      </c>
    </row>
    <row r="446" spans="2:3" ht="12.75">
      <c r="B446" s="116">
        <f t="shared" si="13"/>
      </c>
      <c r="C446" s="116">
        <f t="shared" si="14"/>
      </c>
    </row>
    <row r="447" spans="2:3" ht="12.75">
      <c r="B447" s="116">
        <f t="shared" si="13"/>
      </c>
      <c r="C447" s="116">
        <f t="shared" si="14"/>
      </c>
    </row>
    <row r="448" spans="2:3" ht="12.75">
      <c r="B448" s="116">
        <f t="shared" si="13"/>
      </c>
      <c r="C448" s="116">
        <f t="shared" si="14"/>
      </c>
    </row>
    <row r="449" spans="2:3" ht="12.75">
      <c r="B449" s="116">
        <f t="shared" si="13"/>
      </c>
      <c r="C449" s="116">
        <f t="shared" si="14"/>
      </c>
    </row>
    <row r="450" spans="2:3" ht="12.75">
      <c r="B450" s="116">
        <f t="shared" si="13"/>
      </c>
      <c r="C450" s="116">
        <f t="shared" si="14"/>
      </c>
    </row>
    <row r="451" spans="2:3" ht="12.75">
      <c r="B451" s="116">
        <f t="shared" si="13"/>
      </c>
      <c r="C451" s="116">
        <f t="shared" si="14"/>
      </c>
    </row>
    <row r="452" spans="2:3" ht="12.75">
      <c r="B452" s="116">
        <f t="shared" si="13"/>
      </c>
      <c r="C452" s="116">
        <f t="shared" si="14"/>
      </c>
    </row>
    <row r="453" spans="2:3" ht="12.75">
      <c r="B453" s="116">
        <f t="shared" si="13"/>
      </c>
      <c r="C453" s="116">
        <f t="shared" si="14"/>
      </c>
    </row>
    <row r="454" spans="2:3" ht="12.75">
      <c r="B454" s="116">
        <f t="shared" si="13"/>
      </c>
      <c r="C454" s="116">
        <f t="shared" si="14"/>
      </c>
    </row>
    <row r="455" spans="2:3" ht="12.75">
      <c r="B455" s="116">
        <f t="shared" si="13"/>
      </c>
      <c r="C455" s="116">
        <f t="shared" si="14"/>
      </c>
    </row>
    <row r="456" spans="2:3" ht="12.75">
      <c r="B456" s="116">
        <f aca="true" t="shared" si="15" ref="B456:B519">IF(D456="","",D456*0.22661)</f>
      </c>
      <c r="C456" s="116">
        <f aca="true" t="shared" si="16" ref="C456:C519">IF(E456="","",E456*0.22661)</f>
      </c>
    </row>
    <row r="457" spans="2:3" ht="12.75">
      <c r="B457" s="116">
        <f t="shared" si="15"/>
      </c>
      <c r="C457" s="116">
        <f t="shared" si="16"/>
      </c>
    </row>
    <row r="458" spans="2:3" ht="12.75">
      <c r="B458" s="116">
        <f t="shared" si="15"/>
      </c>
      <c r="C458" s="116">
        <f t="shared" si="16"/>
      </c>
    </row>
    <row r="459" spans="2:3" ht="12.75">
      <c r="B459" s="116">
        <f t="shared" si="15"/>
      </c>
      <c r="C459" s="116">
        <f t="shared" si="16"/>
      </c>
    </row>
    <row r="460" spans="2:3" ht="12.75">
      <c r="B460" s="116">
        <f t="shared" si="15"/>
      </c>
      <c r="C460" s="116">
        <f t="shared" si="16"/>
      </c>
    </row>
    <row r="461" spans="2:3" ht="12.75">
      <c r="B461" s="116">
        <f t="shared" si="15"/>
      </c>
      <c r="C461" s="116">
        <f t="shared" si="16"/>
      </c>
    </row>
    <row r="462" spans="2:3" ht="12.75">
      <c r="B462" s="116">
        <f t="shared" si="15"/>
      </c>
      <c r="C462" s="116">
        <f t="shared" si="16"/>
      </c>
    </row>
    <row r="463" spans="2:3" ht="12.75">
      <c r="B463" s="116">
        <f t="shared" si="15"/>
      </c>
      <c r="C463" s="116">
        <f t="shared" si="16"/>
      </c>
    </row>
    <row r="464" spans="2:3" ht="12.75">
      <c r="B464" s="116">
        <f t="shared" si="15"/>
      </c>
      <c r="C464" s="116">
        <f t="shared" si="16"/>
      </c>
    </row>
    <row r="465" spans="2:3" ht="12.75">
      <c r="B465" s="116">
        <f t="shared" si="15"/>
      </c>
      <c r="C465" s="116">
        <f t="shared" si="16"/>
      </c>
    </row>
    <row r="466" spans="2:3" ht="12.75">
      <c r="B466" s="116">
        <f t="shared" si="15"/>
      </c>
      <c r="C466" s="116">
        <f t="shared" si="16"/>
      </c>
    </row>
    <row r="467" spans="2:3" ht="12.75">
      <c r="B467" s="116">
        <f t="shared" si="15"/>
      </c>
      <c r="C467" s="116">
        <f t="shared" si="16"/>
      </c>
    </row>
    <row r="468" spans="2:3" ht="12.75">
      <c r="B468" s="116">
        <f t="shared" si="15"/>
      </c>
      <c r="C468" s="116">
        <f t="shared" si="16"/>
      </c>
    </row>
    <row r="469" spans="2:3" ht="12.75">
      <c r="B469" s="116">
        <f t="shared" si="15"/>
      </c>
      <c r="C469" s="116">
        <f t="shared" si="16"/>
      </c>
    </row>
    <row r="470" spans="2:3" ht="12.75">
      <c r="B470" s="116">
        <f t="shared" si="15"/>
      </c>
      <c r="C470" s="116">
        <f t="shared" si="16"/>
      </c>
    </row>
    <row r="471" spans="2:3" ht="12.75">
      <c r="B471" s="116">
        <f t="shared" si="15"/>
      </c>
      <c r="C471" s="116">
        <f t="shared" si="16"/>
      </c>
    </row>
    <row r="472" spans="2:3" ht="12.75">
      <c r="B472" s="116">
        <f t="shared" si="15"/>
      </c>
      <c r="C472" s="116">
        <f t="shared" si="16"/>
      </c>
    </row>
    <row r="473" spans="2:3" ht="12.75">
      <c r="B473" s="116">
        <f t="shared" si="15"/>
      </c>
      <c r="C473" s="116">
        <f t="shared" si="16"/>
      </c>
    </row>
    <row r="474" spans="2:3" ht="12.75">
      <c r="B474" s="116">
        <f t="shared" si="15"/>
      </c>
      <c r="C474" s="116">
        <f t="shared" si="16"/>
      </c>
    </row>
    <row r="475" spans="2:3" ht="12.75">
      <c r="B475" s="116">
        <f t="shared" si="15"/>
      </c>
      <c r="C475" s="116">
        <f t="shared" si="16"/>
      </c>
    </row>
    <row r="476" spans="2:3" ht="12.75">
      <c r="B476" s="116">
        <f t="shared" si="15"/>
      </c>
      <c r="C476" s="116">
        <f t="shared" si="16"/>
      </c>
    </row>
    <row r="477" spans="2:3" ht="12.75">
      <c r="B477" s="116">
        <f t="shared" si="15"/>
      </c>
      <c r="C477" s="116">
        <f t="shared" si="16"/>
      </c>
    </row>
    <row r="478" spans="2:3" ht="12.75">
      <c r="B478" s="116">
        <f t="shared" si="15"/>
      </c>
      <c r="C478" s="116">
        <f t="shared" si="16"/>
      </c>
    </row>
    <row r="479" spans="2:3" ht="12.75">
      <c r="B479" s="116">
        <f t="shared" si="15"/>
      </c>
      <c r="C479" s="116">
        <f t="shared" si="16"/>
      </c>
    </row>
    <row r="480" spans="2:3" ht="12.75">
      <c r="B480" s="116">
        <f t="shared" si="15"/>
      </c>
      <c r="C480" s="116">
        <f t="shared" si="16"/>
      </c>
    </row>
    <row r="481" spans="2:3" ht="12.75">
      <c r="B481" s="116">
        <f t="shared" si="15"/>
      </c>
      <c r="C481" s="116">
        <f t="shared" si="16"/>
      </c>
    </row>
    <row r="482" spans="2:3" ht="12.75">
      <c r="B482" s="116">
        <f t="shared" si="15"/>
      </c>
      <c r="C482" s="116">
        <f t="shared" si="16"/>
      </c>
    </row>
    <row r="483" spans="2:3" ht="12.75">
      <c r="B483" s="116">
        <f t="shared" si="15"/>
      </c>
      <c r="C483" s="116">
        <f t="shared" si="16"/>
      </c>
    </row>
    <row r="484" spans="2:3" ht="12.75">
      <c r="B484" s="116">
        <f t="shared" si="15"/>
      </c>
      <c r="C484" s="116">
        <f t="shared" si="16"/>
      </c>
    </row>
    <row r="485" spans="2:3" ht="12.75">
      <c r="B485" s="116">
        <f t="shared" si="15"/>
      </c>
      <c r="C485" s="116">
        <f t="shared" si="16"/>
      </c>
    </row>
    <row r="486" spans="2:3" ht="12.75">
      <c r="B486" s="116">
        <f t="shared" si="15"/>
      </c>
      <c r="C486" s="116">
        <f t="shared" si="16"/>
      </c>
    </row>
    <row r="487" spans="2:3" ht="12.75">
      <c r="B487" s="116">
        <f t="shared" si="15"/>
      </c>
      <c r="C487" s="116">
        <f t="shared" si="16"/>
      </c>
    </row>
    <row r="488" spans="2:3" ht="12.75">
      <c r="B488" s="116">
        <f t="shared" si="15"/>
      </c>
      <c r="C488" s="116">
        <f t="shared" si="16"/>
      </c>
    </row>
    <row r="489" spans="2:3" ht="12.75">
      <c r="B489" s="116">
        <f t="shared" si="15"/>
      </c>
      <c r="C489" s="116">
        <f t="shared" si="16"/>
      </c>
    </row>
    <row r="490" spans="2:3" ht="12.75">
      <c r="B490" s="116">
        <f t="shared" si="15"/>
      </c>
      <c r="C490" s="116">
        <f t="shared" si="16"/>
      </c>
    </row>
    <row r="491" spans="2:3" ht="12.75">
      <c r="B491" s="116">
        <f t="shared" si="15"/>
      </c>
      <c r="C491" s="116">
        <f t="shared" si="16"/>
      </c>
    </row>
    <row r="492" spans="2:3" ht="12.75">
      <c r="B492" s="116">
        <f t="shared" si="15"/>
      </c>
      <c r="C492" s="116">
        <f t="shared" si="16"/>
      </c>
    </row>
    <row r="493" spans="2:3" ht="12.75">
      <c r="B493" s="116">
        <f t="shared" si="15"/>
      </c>
      <c r="C493" s="116">
        <f t="shared" si="16"/>
      </c>
    </row>
    <row r="494" spans="2:3" ht="12.75">
      <c r="B494" s="116">
        <f t="shared" si="15"/>
      </c>
      <c r="C494" s="116">
        <f t="shared" si="16"/>
      </c>
    </row>
    <row r="495" spans="2:3" ht="12.75">
      <c r="B495" s="116">
        <f t="shared" si="15"/>
      </c>
      <c r="C495" s="116">
        <f t="shared" si="16"/>
      </c>
    </row>
    <row r="496" spans="2:3" ht="12.75">
      <c r="B496" s="116">
        <f t="shared" si="15"/>
      </c>
      <c r="C496" s="116">
        <f t="shared" si="16"/>
      </c>
    </row>
    <row r="497" spans="2:3" ht="12.75">
      <c r="B497" s="116">
        <f t="shared" si="15"/>
      </c>
      <c r="C497" s="116">
        <f t="shared" si="16"/>
      </c>
    </row>
    <row r="498" spans="2:3" ht="12.75">
      <c r="B498" s="116">
        <f t="shared" si="15"/>
      </c>
      <c r="C498" s="116">
        <f t="shared" si="16"/>
      </c>
    </row>
    <row r="499" spans="2:3" ht="12.75">
      <c r="B499" s="116">
        <f t="shared" si="15"/>
      </c>
      <c r="C499" s="116">
        <f t="shared" si="16"/>
      </c>
    </row>
    <row r="500" spans="2:3" ht="12.75">
      <c r="B500" s="116">
        <f t="shared" si="15"/>
      </c>
      <c r="C500" s="116">
        <f t="shared" si="16"/>
      </c>
    </row>
    <row r="501" spans="2:3" ht="12.75">
      <c r="B501" s="116">
        <f t="shared" si="15"/>
      </c>
      <c r="C501" s="116">
        <f t="shared" si="16"/>
      </c>
    </row>
    <row r="502" spans="2:3" ht="12.75">
      <c r="B502" s="116">
        <f t="shared" si="15"/>
      </c>
      <c r="C502" s="116">
        <f t="shared" si="16"/>
      </c>
    </row>
    <row r="503" spans="2:3" ht="12.75">
      <c r="B503" s="116">
        <f t="shared" si="15"/>
      </c>
      <c r="C503" s="116">
        <f t="shared" si="16"/>
      </c>
    </row>
    <row r="504" spans="2:3" ht="12.75">
      <c r="B504" s="116">
        <f t="shared" si="15"/>
      </c>
      <c r="C504" s="116">
        <f t="shared" si="16"/>
      </c>
    </row>
    <row r="505" spans="2:3" ht="12.75">
      <c r="B505" s="116">
        <f t="shared" si="15"/>
      </c>
      <c r="C505" s="116">
        <f t="shared" si="16"/>
      </c>
    </row>
    <row r="506" spans="2:3" ht="12.75">
      <c r="B506" s="116">
        <f t="shared" si="15"/>
      </c>
      <c r="C506" s="116">
        <f t="shared" si="16"/>
      </c>
    </row>
    <row r="507" spans="2:3" ht="12.75">
      <c r="B507" s="116">
        <f t="shared" si="15"/>
      </c>
      <c r="C507" s="116">
        <f t="shared" si="16"/>
      </c>
    </row>
    <row r="508" spans="2:3" ht="12.75">
      <c r="B508" s="116">
        <f t="shared" si="15"/>
      </c>
      <c r="C508" s="116">
        <f t="shared" si="16"/>
      </c>
    </row>
    <row r="509" spans="2:3" ht="12.75">
      <c r="B509" s="116">
        <f t="shared" si="15"/>
      </c>
      <c r="C509" s="116">
        <f t="shared" si="16"/>
      </c>
    </row>
    <row r="510" spans="2:3" ht="12.75">
      <c r="B510" s="116">
        <f t="shared" si="15"/>
      </c>
      <c r="C510" s="116">
        <f t="shared" si="16"/>
      </c>
    </row>
    <row r="511" spans="2:3" ht="12.75">
      <c r="B511" s="116">
        <f t="shared" si="15"/>
      </c>
      <c r="C511" s="116">
        <f t="shared" si="16"/>
      </c>
    </row>
    <row r="512" spans="2:3" ht="12.75">
      <c r="B512" s="116">
        <f t="shared" si="15"/>
      </c>
      <c r="C512" s="116">
        <f t="shared" si="16"/>
      </c>
    </row>
    <row r="513" spans="2:3" ht="12.75">
      <c r="B513" s="116">
        <f t="shared" si="15"/>
      </c>
      <c r="C513" s="116">
        <f t="shared" si="16"/>
      </c>
    </row>
    <row r="514" spans="2:3" ht="12.75">
      <c r="B514" s="116">
        <f t="shared" si="15"/>
      </c>
      <c r="C514" s="116">
        <f t="shared" si="16"/>
      </c>
    </row>
    <row r="515" spans="2:3" ht="12.75">
      <c r="B515" s="116">
        <f t="shared" si="15"/>
      </c>
      <c r="C515" s="116">
        <f t="shared" si="16"/>
      </c>
    </row>
    <row r="516" spans="2:3" ht="12.75">
      <c r="B516" s="116">
        <f t="shared" si="15"/>
      </c>
      <c r="C516" s="116">
        <f t="shared" si="16"/>
      </c>
    </row>
    <row r="517" spans="2:3" ht="12.75">
      <c r="B517" s="116">
        <f t="shared" si="15"/>
      </c>
      <c r="C517" s="116">
        <f t="shared" si="16"/>
      </c>
    </row>
    <row r="518" spans="2:3" ht="12.75">
      <c r="B518" s="116">
        <f t="shared" si="15"/>
      </c>
      <c r="C518" s="116">
        <f t="shared" si="16"/>
      </c>
    </row>
    <row r="519" spans="2:3" ht="12.75">
      <c r="B519" s="116">
        <f t="shared" si="15"/>
      </c>
      <c r="C519" s="116">
        <f t="shared" si="16"/>
      </c>
    </row>
    <row r="520" spans="2:3" ht="12.75">
      <c r="B520" s="116">
        <f aca="true" t="shared" si="17" ref="B520:B583">IF(D520="","",D520*0.22661)</f>
      </c>
      <c r="C520" s="116">
        <f aca="true" t="shared" si="18" ref="C520:C583">IF(E520="","",E520*0.22661)</f>
      </c>
    </row>
    <row r="521" spans="2:3" ht="12.75">
      <c r="B521" s="116">
        <f t="shared" si="17"/>
      </c>
      <c r="C521" s="116">
        <f t="shared" si="18"/>
      </c>
    </row>
    <row r="522" spans="2:3" ht="12.75">
      <c r="B522" s="116">
        <f t="shared" si="17"/>
      </c>
      <c r="C522" s="116">
        <f t="shared" si="18"/>
      </c>
    </row>
    <row r="523" spans="2:3" ht="12.75">
      <c r="B523" s="116">
        <f t="shared" si="17"/>
      </c>
      <c r="C523" s="116">
        <f t="shared" si="18"/>
      </c>
    </row>
    <row r="524" spans="2:3" ht="12.75">
      <c r="B524" s="116">
        <f t="shared" si="17"/>
      </c>
      <c r="C524" s="116">
        <f t="shared" si="18"/>
      </c>
    </row>
    <row r="525" spans="2:3" ht="12.75">
      <c r="B525" s="116">
        <f t="shared" si="17"/>
      </c>
      <c r="C525" s="116">
        <f t="shared" si="18"/>
      </c>
    </row>
    <row r="526" spans="2:3" ht="12.75">
      <c r="B526" s="116">
        <f t="shared" si="17"/>
      </c>
      <c r="C526" s="116">
        <f t="shared" si="18"/>
      </c>
    </row>
    <row r="527" spans="2:3" ht="12.75">
      <c r="B527" s="116">
        <f t="shared" si="17"/>
      </c>
      <c r="C527" s="116">
        <f t="shared" si="18"/>
      </c>
    </row>
    <row r="528" spans="2:3" ht="12.75">
      <c r="B528" s="116">
        <f t="shared" si="17"/>
      </c>
      <c r="C528" s="116">
        <f t="shared" si="18"/>
      </c>
    </row>
    <row r="529" spans="2:3" ht="12.75">
      <c r="B529" s="116">
        <f t="shared" si="17"/>
      </c>
      <c r="C529" s="116">
        <f t="shared" si="18"/>
      </c>
    </row>
    <row r="530" spans="2:3" ht="12.75">
      <c r="B530" s="116">
        <f t="shared" si="17"/>
      </c>
      <c r="C530" s="116">
        <f t="shared" si="18"/>
      </c>
    </row>
    <row r="531" spans="2:3" ht="12.75">
      <c r="B531" s="116">
        <f t="shared" si="17"/>
      </c>
      <c r="C531" s="116">
        <f t="shared" si="18"/>
      </c>
    </row>
    <row r="532" spans="2:3" ht="12.75">
      <c r="B532" s="116">
        <f t="shared" si="17"/>
      </c>
      <c r="C532" s="116">
        <f t="shared" si="18"/>
      </c>
    </row>
    <row r="533" spans="2:3" ht="12.75">
      <c r="B533" s="116">
        <f t="shared" si="17"/>
      </c>
      <c r="C533" s="116">
        <f t="shared" si="18"/>
      </c>
    </row>
    <row r="534" spans="2:3" ht="12.75">
      <c r="B534" s="116">
        <f t="shared" si="17"/>
      </c>
      <c r="C534" s="116">
        <f t="shared" si="18"/>
      </c>
    </row>
    <row r="535" spans="2:3" ht="12.75">
      <c r="B535" s="116">
        <f t="shared" si="17"/>
      </c>
      <c r="C535" s="116">
        <f t="shared" si="18"/>
      </c>
    </row>
    <row r="536" spans="2:3" ht="12.75">
      <c r="B536" s="116">
        <f t="shared" si="17"/>
      </c>
      <c r="C536" s="116">
        <f t="shared" si="18"/>
      </c>
    </row>
    <row r="537" spans="2:3" ht="12.75">
      <c r="B537" s="116">
        <f t="shared" si="17"/>
      </c>
      <c r="C537" s="116">
        <f t="shared" si="18"/>
      </c>
    </row>
    <row r="538" spans="2:3" ht="12.75">
      <c r="B538" s="116">
        <f t="shared" si="17"/>
      </c>
      <c r="C538" s="116">
        <f t="shared" si="18"/>
      </c>
    </row>
    <row r="539" spans="2:3" ht="12.75">
      <c r="B539" s="116">
        <f t="shared" si="17"/>
      </c>
      <c r="C539" s="116">
        <f t="shared" si="18"/>
      </c>
    </row>
    <row r="540" spans="2:3" ht="12.75">
      <c r="B540" s="116">
        <f t="shared" si="17"/>
      </c>
      <c r="C540" s="116">
        <f t="shared" si="18"/>
      </c>
    </row>
    <row r="541" spans="2:3" ht="12.75">
      <c r="B541" s="116">
        <f t="shared" si="17"/>
      </c>
      <c r="C541" s="116">
        <f t="shared" si="18"/>
      </c>
    </row>
    <row r="542" spans="2:3" ht="12.75">
      <c r="B542" s="116">
        <f t="shared" si="17"/>
      </c>
      <c r="C542" s="116">
        <f t="shared" si="18"/>
      </c>
    </row>
    <row r="543" spans="2:3" ht="12.75">
      <c r="B543" s="116">
        <f t="shared" si="17"/>
      </c>
      <c r="C543" s="116">
        <f t="shared" si="18"/>
      </c>
    </row>
    <row r="544" spans="2:3" ht="12.75">
      <c r="B544" s="116">
        <f t="shared" si="17"/>
      </c>
      <c r="C544" s="116">
        <f t="shared" si="18"/>
      </c>
    </row>
    <row r="545" spans="2:3" ht="12.75">
      <c r="B545" s="116">
        <f t="shared" si="17"/>
      </c>
      <c r="C545" s="116">
        <f t="shared" si="18"/>
      </c>
    </row>
    <row r="546" spans="2:3" ht="12.75">
      <c r="B546" s="116">
        <f t="shared" si="17"/>
      </c>
      <c r="C546" s="116">
        <f t="shared" si="18"/>
      </c>
    </row>
    <row r="547" spans="2:3" ht="12.75">
      <c r="B547" s="116">
        <f t="shared" si="17"/>
      </c>
      <c r="C547" s="116">
        <f t="shared" si="18"/>
      </c>
    </row>
    <row r="548" spans="2:3" ht="12.75">
      <c r="B548" s="116">
        <f t="shared" si="17"/>
      </c>
      <c r="C548" s="116">
        <f t="shared" si="18"/>
      </c>
    </row>
    <row r="549" spans="2:3" ht="12.75">
      <c r="B549" s="116">
        <f t="shared" si="17"/>
      </c>
      <c r="C549" s="116">
        <f t="shared" si="18"/>
      </c>
    </row>
    <row r="550" spans="2:3" ht="12.75">
      <c r="B550" s="116">
        <f t="shared" si="17"/>
      </c>
      <c r="C550" s="116">
        <f t="shared" si="18"/>
      </c>
    </row>
    <row r="551" spans="2:3" ht="12.75">
      <c r="B551" s="116">
        <f t="shared" si="17"/>
      </c>
      <c r="C551" s="116">
        <f t="shared" si="18"/>
      </c>
    </row>
    <row r="552" spans="2:3" ht="12.75">
      <c r="B552" s="116">
        <f t="shared" si="17"/>
      </c>
      <c r="C552" s="116">
        <f t="shared" si="18"/>
      </c>
    </row>
    <row r="553" spans="2:3" ht="12.75">
      <c r="B553" s="116">
        <f t="shared" si="17"/>
      </c>
      <c r="C553" s="116">
        <f t="shared" si="18"/>
      </c>
    </row>
    <row r="554" spans="2:3" ht="12.75">
      <c r="B554" s="116">
        <f t="shared" si="17"/>
      </c>
      <c r="C554" s="116">
        <f t="shared" si="18"/>
      </c>
    </row>
    <row r="555" spans="2:3" ht="12.75">
      <c r="B555" s="116">
        <f t="shared" si="17"/>
      </c>
      <c r="C555" s="116">
        <f t="shared" si="18"/>
      </c>
    </row>
    <row r="556" spans="2:3" ht="12.75">
      <c r="B556" s="116">
        <f t="shared" si="17"/>
      </c>
      <c r="C556" s="116">
        <f t="shared" si="18"/>
      </c>
    </row>
    <row r="557" spans="2:3" ht="12.75">
      <c r="B557" s="116">
        <f t="shared" si="17"/>
      </c>
      <c r="C557" s="116">
        <f t="shared" si="18"/>
      </c>
    </row>
    <row r="558" spans="2:3" ht="12.75">
      <c r="B558" s="116">
        <f t="shared" si="17"/>
      </c>
      <c r="C558" s="116">
        <f t="shared" si="18"/>
      </c>
    </row>
    <row r="559" spans="2:3" ht="12.75">
      <c r="B559" s="116">
        <f t="shared" si="17"/>
      </c>
      <c r="C559" s="116">
        <f t="shared" si="18"/>
      </c>
    </row>
    <row r="560" spans="2:3" ht="12.75">
      <c r="B560" s="116">
        <f t="shared" si="17"/>
      </c>
      <c r="C560" s="116">
        <f t="shared" si="18"/>
      </c>
    </row>
    <row r="561" spans="2:3" ht="12.75">
      <c r="B561" s="116">
        <f t="shared" si="17"/>
      </c>
      <c r="C561" s="116">
        <f t="shared" si="18"/>
      </c>
    </row>
    <row r="562" spans="2:3" ht="12.75">
      <c r="B562" s="116">
        <f t="shared" si="17"/>
      </c>
      <c r="C562" s="116">
        <f t="shared" si="18"/>
      </c>
    </row>
    <row r="563" spans="2:3" ht="12.75">
      <c r="B563" s="116">
        <f t="shared" si="17"/>
      </c>
      <c r="C563" s="116">
        <f t="shared" si="18"/>
      </c>
    </row>
    <row r="564" spans="2:3" ht="12.75">
      <c r="B564" s="116">
        <f t="shared" si="17"/>
      </c>
      <c r="C564" s="116">
        <f t="shared" si="18"/>
      </c>
    </row>
    <row r="565" spans="2:3" ht="12.75">
      <c r="B565" s="116">
        <f t="shared" si="17"/>
      </c>
      <c r="C565" s="116">
        <f t="shared" si="18"/>
      </c>
    </row>
    <row r="566" spans="2:3" ht="12.75">
      <c r="B566" s="116">
        <f t="shared" si="17"/>
      </c>
      <c r="C566" s="116">
        <f t="shared" si="18"/>
      </c>
    </row>
    <row r="567" spans="2:3" ht="12.75">
      <c r="B567" s="116">
        <f t="shared" si="17"/>
      </c>
      <c r="C567" s="116">
        <f t="shared" si="18"/>
      </c>
    </row>
    <row r="568" spans="2:3" ht="12.75">
      <c r="B568" s="116">
        <f t="shared" si="17"/>
      </c>
      <c r="C568" s="116">
        <f t="shared" si="18"/>
      </c>
    </row>
    <row r="569" spans="2:3" ht="12.75">
      <c r="B569" s="116">
        <f t="shared" si="17"/>
      </c>
      <c r="C569" s="116">
        <f t="shared" si="18"/>
      </c>
    </row>
    <row r="570" spans="2:3" ht="12.75">
      <c r="B570" s="116">
        <f t="shared" si="17"/>
      </c>
      <c r="C570" s="116">
        <f t="shared" si="18"/>
      </c>
    </row>
    <row r="571" spans="2:3" ht="12.75">
      <c r="B571" s="116">
        <f t="shared" si="17"/>
      </c>
      <c r="C571" s="116">
        <f t="shared" si="18"/>
      </c>
    </row>
    <row r="572" spans="2:3" ht="12.75">
      <c r="B572" s="116">
        <f t="shared" si="17"/>
      </c>
      <c r="C572" s="116">
        <f t="shared" si="18"/>
      </c>
    </row>
    <row r="573" spans="2:3" ht="12.75">
      <c r="B573" s="116">
        <f t="shared" si="17"/>
      </c>
      <c r="C573" s="116">
        <f t="shared" si="18"/>
      </c>
    </row>
    <row r="574" spans="2:3" ht="12.75">
      <c r="B574" s="116">
        <f t="shared" si="17"/>
      </c>
      <c r="C574" s="116">
        <f t="shared" si="18"/>
      </c>
    </row>
    <row r="575" spans="2:3" ht="12.75">
      <c r="B575" s="116">
        <f t="shared" si="17"/>
      </c>
      <c r="C575" s="116">
        <f t="shared" si="18"/>
      </c>
    </row>
    <row r="576" spans="2:3" ht="12.75">
      <c r="B576" s="116">
        <f t="shared" si="17"/>
      </c>
      <c r="C576" s="116">
        <f t="shared" si="18"/>
      </c>
    </row>
    <row r="577" spans="2:3" ht="12.75">
      <c r="B577" s="116">
        <f t="shared" si="17"/>
      </c>
      <c r="C577" s="116">
        <f t="shared" si="18"/>
      </c>
    </row>
    <row r="578" spans="2:3" ht="12.75">
      <c r="B578" s="116">
        <f t="shared" si="17"/>
      </c>
      <c r="C578" s="116">
        <f t="shared" si="18"/>
      </c>
    </row>
    <row r="579" spans="2:3" ht="12.75">
      <c r="B579" s="116">
        <f t="shared" si="17"/>
      </c>
      <c r="C579" s="116">
        <f t="shared" si="18"/>
      </c>
    </row>
    <row r="580" spans="2:3" ht="12.75">
      <c r="B580" s="116">
        <f t="shared" si="17"/>
      </c>
      <c r="C580" s="116">
        <f t="shared" si="18"/>
      </c>
    </row>
    <row r="581" spans="2:3" ht="12.75">
      <c r="B581" s="116">
        <f t="shared" si="17"/>
      </c>
      <c r="C581" s="116">
        <f t="shared" si="18"/>
      </c>
    </row>
    <row r="582" spans="2:3" ht="12.75">
      <c r="B582" s="116">
        <f t="shared" si="17"/>
      </c>
      <c r="C582" s="116">
        <f t="shared" si="18"/>
      </c>
    </row>
    <row r="583" spans="2:3" ht="12.75">
      <c r="B583" s="116">
        <f t="shared" si="17"/>
      </c>
      <c r="C583" s="116">
        <f t="shared" si="18"/>
      </c>
    </row>
    <row r="584" spans="2:3" ht="12.75">
      <c r="B584" s="116">
        <f aca="true" t="shared" si="19" ref="B584:B647">IF(D584="","",D584*0.22661)</f>
      </c>
      <c r="C584" s="116">
        <f aca="true" t="shared" si="20" ref="C584:C647">IF(E584="","",E584*0.22661)</f>
      </c>
    </row>
    <row r="585" spans="2:3" ht="12.75">
      <c r="B585" s="116">
        <f t="shared" si="19"/>
      </c>
      <c r="C585" s="116">
        <f t="shared" si="20"/>
      </c>
    </row>
    <row r="586" spans="2:3" ht="12.75">
      <c r="B586" s="116">
        <f t="shared" si="19"/>
      </c>
      <c r="C586" s="116">
        <f t="shared" si="20"/>
      </c>
    </row>
    <row r="587" spans="2:3" ht="12.75">
      <c r="B587" s="116">
        <f t="shared" si="19"/>
      </c>
      <c r="C587" s="116">
        <f t="shared" si="20"/>
      </c>
    </row>
    <row r="588" spans="2:3" ht="12.75">
      <c r="B588" s="116">
        <f t="shared" si="19"/>
      </c>
      <c r="C588" s="116">
        <f t="shared" si="20"/>
      </c>
    </row>
    <row r="589" spans="2:3" ht="12.75">
      <c r="B589" s="116">
        <f t="shared" si="19"/>
      </c>
      <c r="C589" s="116">
        <f t="shared" si="20"/>
      </c>
    </row>
    <row r="590" spans="2:3" ht="12.75">
      <c r="B590" s="116">
        <f t="shared" si="19"/>
      </c>
      <c r="C590" s="116">
        <f t="shared" si="20"/>
      </c>
    </row>
    <row r="591" spans="2:3" ht="12.75">
      <c r="B591" s="116">
        <f t="shared" si="19"/>
      </c>
      <c r="C591" s="116">
        <f t="shared" si="20"/>
      </c>
    </row>
    <row r="592" spans="2:3" ht="12.75">
      <c r="B592" s="116">
        <f t="shared" si="19"/>
      </c>
      <c r="C592" s="116">
        <f t="shared" si="20"/>
      </c>
    </row>
    <row r="593" spans="2:3" ht="12.75">
      <c r="B593" s="116">
        <f t="shared" si="19"/>
      </c>
      <c r="C593" s="116">
        <f t="shared" si="20"/>
      </c>
    </row>
    <row r="594" spans="2:3" ht="12.75">
      <c r="B594" s="116">
        <f t="shared" si="19"/>
      </c>
      <c r="C594" s="116">
        <f t="shared" si="20"/>
      </c>
    </row>
    <row r="595" spans="2:3" ht="12.75">
      <c r="B595" s="116">
        <f t="shared" si="19"/>
      </c>
      <c r="C595" s="116">
        <f t="shared" si="20"/>
      </c>
    </row>
    <row r="596" spans="2:3" ht="12.75">
      <c r="B596" s="116">
        <f t="shared" si="19"/>
      </c>
      <c r="C596" s="116">
        <f t="shared" si="20"/>
      </c>
    </row>
    <row r="597" spans="2:3" ht="12.75">
      <c r="B597" s="116">
        <f t="shared" si="19"/>
      </c>
      <c r="C597" s="116">
        <f t="shared" si="20"/>
      </c>
    </row>
    <row r="598" spans="2:3" ht="12.75">
      <c r="B598" s="116">
        <f t="shared" si="19"/>
      </c>
      <c r="C598" s="116">
        <f t="shared" si="20"/>
      </c>
    </row>
    <row r="599" spans="2:3" ht="12.75">
      <c r="B599" s="116">
        <f t="shared" si="19"/>
      </c>
      <c r="C599" s="116">
        <f t="shared" si="20"/>
      </c>
    </row>
    <row r="600" spans="2:3" ht="12.75">
      <c r="B600" s="116">
        <f t="shared" si="19"/>
      </c>
      <c r="C600" s="116">
        <f t="shared" si="20"/>
      </c>
    </row>
    <row r="601" spans="2:3" ht="12.75">
      <c r="B601" s="116">
        <f t="shared" si="19"/>
      </c>
      <c r="C601" s="116">
        <f t="shared" si="20"/>
      </c>
    </row>
    <row r="602" spans="2:3" ht="12.75">
      <c r="B602" s="116">
        <f t="shared" si="19"/>
      </c>
      <c r="C602" s="116">
        <f t="shared" si="20"/>
      </c>
    </row>
    <row r="603" spans="2:3" ht="12.75">
      <c r="B603" s="116">
        <f t="shared" si="19"/>
      </c>
      <c r="C603" s="116">
        <f t="shared" si="20"/>
      </c>
    </row>
    <row r="604" spans="2:3" ht="12.75">
      <c r="B604" s="116">
        <f t="shared" si="19"/>
      </c>
      <c r="C604" s="116">
        <f t="shared" si="20"/>
      </c>
    </row>
    <row r="605" spans="2:3" ht="12.75">
      <c r="B605" s="116">
        <f t="shared" si="19"/>
      </c>
      <c r="C605" s="116">
        <f t="shared" si="20"/>
      </c>
    </row>
    <row r="606" spans="2:3" ht="12.75">
      <c r="B606" s="116">
        <f t="shared" si="19"/>
      </c>
      <c r="C606" s="116">
        <f t="shared" si="20"/>
      </c>
    </row>
    <row r="607" spans="2:3" ht="12.75">
      <c r="B607" s="116">
        <f t="shared" si="19"/>
      </c>
      <c r="C607" s="116">
        <f t="shared" si="20"/>
      </c>
    </row>
    <row r="608" spans="2:3" ht="12.75">
      <c r="B608" s="116">
        <f t="shared" si="19"/>
      </c>
      <c r="C608" s="116">
        <f t="shared" si="20"/>
      </c>
    </row>
    <row r="609" spans="2:3" ht="12.75">
      <c r="B609" s="116">
        <f t="shared" si="19"/>
      </c>
      <c r="C609" s="116">
        <f t="shared" si="20"/>
      </c>
    </row>
    <row r="610" spans="2:3" ht="12.75">
      <c r="B610" s="116">
        <f t="shared" si="19"/>
      </c>
      <c r="C610" s="116">
        <f t="shared" si="20"/>
      </c>
    </row>
    <row r="611" spans="2:3" ht="12.75">
      <c r="B611" s="116">
        <f t="shared" si="19"/>
      </c>
      <c r="C611" s="116">
        <f t="shared" si="20"/>
      </c>
    </row>
    <row r="612" spans="2:3" ht="12.75">
      <c r="B612" s="116">
        <f t="shared" si="19"/>
      </c>
      <c r="C612" s="116">
        <f t="shared" si="20"/>
      </c>
    </row>
    <row r="613" spans="2:3" ht="12.75">
      <c r="B613" s="116">
        <f t="shared" si="19"/>
      </c>
      <c r="C613" s="116">
        <f t="shared" si="20"/>
      </c>
    </row>
    <row r="614" spans="2:3" ht="12.75">
      <c r="B614" s="116">
        <f t="shared" si="19"/>
      </c>
      <c r="C614" s="116">
        <f t="shared" si="20"/>
      </c>
    </row>
    <row r="615" spans="2:3" ht="12.75">
      <c r="B615" s="116">
        <f t="shared" si="19"/>
      </c>
      <c r="C615" s="116">
        <f t="shared" si="20"/>
      </c>
    </row>
    <row r="616" spans="2:3" ht="12.75">
      <c r="B616" s="116">
        <f t="shared" si="19"/>
      </c>
      <c r="C616" s="116">
        <f t="shared" si="20"/>
      </c>
    </row>
    <row r="617" spans="2:3" ht="12.75">
      <c r="B617" s="116">
        <f t="shared" si="19"/>
      </c>
      <c r="C617" s="116">
        <f t="shared" si="20"/>
      </c>
    </row>
    <row r="618" spans="2:3" ht="12.75">
      <c r="B618" s="116">
        <f t="shared" si="19"/>
      </c>
      <c r="C618" s="116">
        <f t="shared" si="20"/>
      </c>
    </row>
    <row r="619" spans="2:3" ht="12.75">
      <c r="B619" s="116">
        <f t="shared" si="19"/>
      </c>
      <c r="C619" s="116">
        <f t="shared" si="20"/>
      </c>
    </row>
    <row r="620" spans="2:3" ht="12.75">
      <c r="B620" s="116">
        <f t="shared" si="19"/>
      </c>
      <c r="C620" s="116">
        <f t="shared" si="20"/>
      </c>
    </row>
    <row r="621" spans="2:3" ht="12.75">
      <c r="B621" s="116">
        <f t="shared" si="19"/>
      </c>
      <c r="C621" s="116">
        <f t="shared" si="20"/>
      </c>
    </row>
    <row r="622" spans="2:3" ht="12.75">
      <c r="B622" s="116">
        <f t="shared" si="19"/>
      </c>
      <c r="C622" s="116">
        <f t="shared" si="20"/>
      </c>
    </row>
    <row r="623" spans="2:3" ht="12.75">
      <c r="B623" s="116">
        <f t="shared" si="19"/>
      </c>
      <c r="C623" s="116">
        <f t="shared" si="20"/>
      </c>
    </row>
    <row r="624" spans="2:3" ht="12.75">
      <c r="B624" s="116">
        <f t="shared" si="19"/>
      </c>
      <c r="C624" s="116">
        <f t="shared" si="20"/>
      </c>
    </row>
    <row r="625" spans="2:3" ht="12.75">
      <c r="B625" s="116">
        <f t="shared" si="19"/>
      </c>
      <c r="C625" s="116">
        <f t="shared" si="20"/>
      </c>
    </row>
    <row r="626" spans="2:3" ht="12.75">
      <c r="B626" s="116">
        <f t="shared" si="19"/>
      </c>
      <c r="C626" s="116">
        <f t="shared" si="20"/>
      </c>
    </row>
    <row r="627" spans="2:3" ht="12.75">
      <c r="B627" s="116">
        <f t="shared" si="19"/>
      </c>
      <c r="C627" s="116">
        <f t="shared" si="20"/>
      </c>
    </row>
    <row r="628" spans="2:3" ht="12.75">
      <c r="B628" s="116">
        <f t="shared" si="19"/>
      </c>
      <c r="C628" s="116">
        <f t="shared" si="20"/>
      </c>
    </row>
    <row r="629" spans="2:3" ht="12.75">
      <c r="B629" s="116">
        <f t="shared" si="19"/>
      </c>
      <c r="C629" s="116">
        <f t="shared" si="20"/>
      </c>
    </row>
    <row r="630" spans="2:3" ht="12.75">
      <c r="B630" s="116">
        <f t="shared" si="19"/>
      </c>
      <c r="C630" s="116">
        <f t="shared" si="20"/>
      </c>
    </row>
    <row r="631" spans="2:3" ht="12.75">
      <c r="B631" s="116">
        <f t="shared" si="19"/>
      </c>
      <c r="C631" s="116">
        <f t="shared" si="20"/>
      </c>
    </row>
    <row r="632" spans="2:3" ht="12.75">
      <c r="B632" s="116">
        <f t="shared" si="19"/>
      </c>
      <c r="C632" s="116">
        <f t="shared" si="20"/>
      </c>
    </row>
    <row r="633" spans="2:3" ht="12.75">
      <c r="B633" s="116">
        <f t="shared" si="19"/>
      </c>
      <c r="C633" s="116">
        <f t="shared" si="20"/>
      </c>
    </row>
    <row r="634" spans="2:3" ht="12.75">
      <c r="B634" s="116">
        <f t="shared" si="19"/>
      </c>
      <c r="C634" s="116">
        <f t="shared" si="20"/>
      </c>
    </row>
    <row r="635" spans="2:3" ht="12.75">
      <c r="B635" s="116">
        <f t="shared" si="19"/>
      </c>
      <c r="C635" s="116">
        <f t="shared" si="20"/>
      </c>
    </row>
    <row r="636" spans="2:3" ht="12.75">
      <c r="B636" s="116">
        <f t="shared" si="19"/>
      </c>
      <c r="C636" s="116">
        <f t="shared" si="20"/>
      </c>
    </row>
    <row r="637" spans="2:3" ht="12.75">
      <c r="B637" s="116">
        <f t="shared" si="19"/>
      </c>
      <c r="C637" s="116">
        <f t="shared" si="20"/>
      </c>
    </row>
    <row r="638" spans="2:3" ht="12.75">
      <c r="B638" s="116">
        <f t="shared" si="19"/>
      </c>
      <c r="C638" s="116">
        <f t="shared" si="20"/>
      </c>
    </row>
    <row r="639" spans="2:3" ht="12.75">
      <c r="B639" s="116">
        <f t="shared" si="19"/>
      </c>
      <c r="C639" s="116">
        <f t="shared" si="20"/>
      </c>
    </row>
    <row r="640" spans="2:3" ht="12.75">
      <c r="B640" s="116">
        <f t="shared" si="19"/>
      </c>
      <c r="C640" s="116">
        <f t="shared" si="20"/>
      </c>
    </row>
    <row r="641" spans="2:3" ht="12.75">
      <c r="B641" s="116">
        <f t="shared" si="19"/>
      </c>
      <c r="C641" s="116">
        <f t="shared" si="20"/>
      </c>
    </row>
    <row r="642" spans="2:3" ht="12.75">
      <c r="B642" s="116">
        <f t="shared" si="19"/>
      </c>
      <c r="C642" s="116">
        <f t="shared" si="20"/>
      </c>
    </row>
    <row r="643" spans="2:3" ht="12.75">
      <c r="B643" s="116">
        <f t="shared" si="19"/>
      </c>
      <c r="C643" s="116">
        <f t="shared" si="20"/>
      </c>
    </row>
    <row r="644" spans="2:3" ht="12.75">
      <c r="B644" s="116">
        <f t="shared" si="19"/>
      </c>
      <c r="C644" s="116">
        <f t="shared" si="20"/>
      </c>
    </row>
    <row r="645" spans="2:3" ht="12.75">
      <c r="B645" s="116">
        <f t="shared" si="19"/>
      </c>
      <c r="C645" s="116">
        <f t="shared" si="20"/>
      </c>
    </row>
    <row r="646" spans="2:3" ht="12.75">
      <c r="B646" s="116">
        <f t="shared" si="19"/>
      </c>
      <c r="C646" s="116">
        <f t="shared" si="20"/>
      </c>
    </row>
    <row r="647" spans="2:3" ht="12.75">
      <c r="B647" s="116">
        <f t="shared" si="19"/>
      </c>
      <c r="C647" s="116">
        <f t="shared" si="20"/>
      </c>
    </row>
    <row r="648" spans="2:3" ht="12.75">
      <c r="B648" s="116">
        <f aca="true" t="shared" si="21" ref="B648:B711">IF(D648="","",D648*0.22661)</f>
      </c>
      <c r="C648" s="116">
        <f aca="true" t="shared" si="22" ref="C648:C711">IF(E648="","",E648*0.22661)</f>
      </c>
    </row>
    <row r="649" spans="2:3" ht="12.75">
      <c r="B649" s="116">
        <f t="shared" si="21"/>
      </c>
      <c r="C649" s="116">
        <f t="shared" si="22"/>
      </c>
    </row>
    <row r="650" spans="2:3" ht="12.75">
      <c r="B650" s="116">
        <f t="shared" si="21"/>
      </c>
      <c r="C650" s="116">
        <f t="shared" si="22"/>
      </c>
    </row>
    <row r="651" spans="2:3" ht="12.75">
      <c r="B651" s="116">
        <f t="shared" si="21"/>
      </c>
      <c r="C651" s="116">
        <f t="shared" si="22"/>
      </c>
    </row>
    <row r="652" spans="2:3" ht="12.75">
      <c r="B652" s="116">
        <f t="shared" si="21"/>
      </c>
      <c r="C652" s="116">
        <f t="shared" si="22"/>
      </c>
    </row>
    <row r="653" spans="2:3" ht="12.75">
      <c r="B653" s="116">
        <f t="shared" si="21"/>
      </c>
      <c r="C653" s="116">
        <f t="shared" si="22"/>
      </c>
    </row>
    <row r="654" spans="2:3" ht="12.75">
      <c r="B654" s="116">
        <f t="shared" si="21"/>
      </c>
      <c r="C654" s="116">
        <f t="shared" si="22"/>
      </c>
    </row>
    <row r="655" spans="2:3" ht="12.75">
      <c r="B655" s="116">
        <f t="shared" si="21"/>
      </c>
      <c r="C655" s="116">
        <f t="shared" si="22"/>
      </c>
    </row>
    <row r="656" spans="2:3" ht="12.75">
      <c r="B656" s="116">
        <f t="shared" si="21"/>
      </c>
      <c r="C656" s="116">
        <f t="shared" si="22"/>
      </c>
    </row>
    <row r="657" spans="2:3" ht="12.75">
      <c r="B657" s="116">
        <f t="shared" si="21"/>
      </c>
      <c r="C657" s="116">
        <f t="shared" si="22"/>
      </c>
    </row>
    <row r="658" spans="2:3" ht="12.75">
      <c r="B658" s="116">
        <f t="shared" si="21"/>
      </c>
      <c r="C658" s="116">
        <f t="shared" si="22"/>
      </c>
    </row>
    <row r="659" spans="2:3" ht="12.75">
      <c r="B659" s="116">
        <f t="shared" si="21"/>
      </c>
      <c r="C659" s="116">
        <f t="shared" si="22"/>
      </c>
    </row>
    <row r="660" spans="2:3" ht="12.75">
      <c r="B660" s="116">
        <f t="shared" si="21"/>
      </c>
      <c r="C660" s="116">
        <f t="shared" si="22"/>
      </c>
    </row>
    <row r="661" spans="2:3" ht="12.75">
      <c r="B661" s="116">
        <f t="shared" si="21"/>
      </c>
      <c r="C661" s="116">
        <f t="shared" si="22"/>
      </c>
    </row>
    <row r="662" spans="2:3" ht="12.75">
      <c r="B662" s="116">
        <f t="shared" si="21"/>
      </c>
      <c r="C662" s="116">
        <f t="shared" si="22"/>
      </c>
    </row>
    <row r="663" spans="2:3" ht="12.75">
      <c r="B663" s="116">
        <f t="shared" si="21"/>
      </c>
      <c r="C663" s="116">
        <f t="shared" si="22"/>
      </c>
    </row>
    <row r="664" spans="2:3" ht="12.75">
      <c r="B664" s="116">
        <f t="shared" si="21"/>
      </c>
      <c r="C664" s="116">
        <f t="shared" si="22"/>
      </c>
    </row>
    <row r="665" spans="2:3" ht="12.75">
      <c r="B665" s="116">
        <f t="shared" si="21"/>
      </c>
      <c r="C665" s="116">
        <f t="shared" si="22"/>
      </c>
    </row>
    <row r="666" spans="2:3" ht="12.75">
      <c r="B666" s="116">
        <f t="shared" si="21"/>
      </c>
      <c r="C666" s="116">
        <f t="shared" si="22"/>
      </c>
    </row>
    <row r="667" spans="2:3" ht="12.75">
      <c r="B667" s="116">
        <f t="shared" si="21"/>
      </c>
      <c r="C667" s="116">
        <f t="shared" si="22"/>
      </c>
    </row>
    <row r="668" spans="2:3" ht="12.75">
      <c r="B668" s="116">
        <f t="shared" si="21"/>
      </c>
      <c r="C668" s="116">
        <f t="shared" si="22"/>
      </c>
    </row>
    <row r="669" spans="2:3" ht="12.75">
      <c r="B669" s="116">
        <f t="shared" si="21"/>
      </c>
      <c r="C669" s="116">
        <f t="shared" si="22"/>
      </c>
    </row>
    <row r="670" spans="2:3" ht="12.75">
      <c r="B670" s="116">
        <f t="shared" si="21"/>
      </c>
      <c r="C670" s="116">
        <f t="shared" si="22"/>
      </c>
    </row>
    <row r="671" spans="2:3" ht="12.75">
      <c r="B671" s="116">
        <f t="shared" si="21"/>
      </c>
      <c r="C671" s="116">
        <f t="shared" si="22"/>
      </c>
    </row>
    <row r="672" spans="2:3" ht="12.75">
      <c r="B672" s="116">
        <f t="shared" si="21"/>
      </c>
      <c r="C672" s="116">
        <f t="shared" si="22"/>
      </c>
    </row>
    <row r="673" spans="2:3" ht="12.75">
      <c r="B673" s="116">
        <f t="shared" si="21"/>
      </c>
      <c r="C673" s="116">
        <f t="shared" si="22"/>
      </c>
    </row>
    <row r="674" spans="2:3" ht="12.75">
      <c r="B674" s="116">
        <f t="shared" si="21"/>
      </c>
      <c r="C674" s="116">
        <f t="shared" si="22"/>
      </c>
    </row>
    <row r="675" spans="2:3" ht="12.75">
      <c r="B675" s="116">
        <f t="shared" si="21"/>
      </c>
      <c r="C675" s="116">
        <f t="shared" si="22"/>
      </c>
    </row>
    <row r="676" spans="2:3" ht="12.75">
      <c r="B676" s="116">
        <f t="shared" si="21"/>
      </c>
      <c r="C676" s="116">
        <f t="shared" si="22"/>
      </c>
    </row>
    <row r="677" spans="2:3" ht="12.75">
      <c r="B677" s="116">
        <f t="shared" si="21"/>
      </c>
      <c r="C677" s="116">
        <f t="shared" si="22"/>
      </c>
    </row>
    <row r="678" spans="2:3" ht="12.75">
      <c r="B678" s="116">
        <f t="shared" si="21"/>
      </c>
      <c r="C678" s="116">
        <f t="shared" si="22"/>
      </c>
    </row>
    <row r="679" spans="2:3" ht="12.75">
      <c r="B679" s="116">
        <f t="shared" si="21"/>
      </c>
      <c r="C679" s="116">
        <f t="shared" si="22"/>
      </c>
    </row>
    <row r="680" spans="2:3" ht="12.75">
      <c r="B680" s="116">
        <f t="shared" si="21"/>
      </c>
      <c r="C680" s="116">
        <f t="shared" si="22"/>
      </c>
    </row>
    <row r="681" spans="2:3" ht="12.75">
      <c r="B681" s="116">
        <f t="shared" si="21"/>
      </c>
      <c r="C681" s="116">
        <f t="shared" si="22"/>
      </c>
    </row>
    <row r="682" spans="2:3" ht="12.75">
      <c r="B682" s="116">
        <f t="shared" si="21"/>
      </c>
      <c r="C682" s="116">
        <f t="shared" si="22"/>
      </c>
    </row>
    <row r="683" spans="2:3" ht="12.75">
      <c r="B683" s="116">
        <f t="shared" si="21"/>
      </c>
      <c r="C683" s="116">
        <f t="shared" si="22"/>
      </c>
    </row>
    <row r="684" spans="2:3" ht="12.75">
      <c r="B684" s="116">
        <f t="shared" si="21"/>
      </c>
      <c r="C684" s="116">
        <f t="shared" si="22"/>
      </c>
    </row>
    <row r="685" spans="2:3" ht="12.75">
      <c r="B685" s="116">
        <f t="shared" si="21"/>
      </c>
      <c r="C685" s="116">
        <f t="shared" si="22"/>
      </c>
    </row>
    <row r="686" spans="2:3" ht="12.75">
      <c r="B686" s="116">
        <f t="shared" si="21"/>
      </c>
      <c r="C686" s="116">
        <f t="shared" si="22"/>
      </c>
    </row>
    <row r="687" spans="2:3" ht="12.75">
      <c r="B687" s="116">
        <f t="shared" si="21"/>
      </c>
      <c r="C687" s="116">
        <f t="shared" si="22"/>
      </c>
    </row>
    <row r="688" spans="2:3" ht="12.75">
      <c r="B688" s="116">
        <f t="shared" si="21"/>
      </c>
      <c r="C688" s="116">
        <f t="shared" si="22"/>
      </c>
    </row>
    <row r="689" spans="2:3" ht="12.75">
      <c r="B689" s="116">
        <f t="shared" si="21"/>
      </c>
      <c r="C689" s="116">
        <f t="shared" si="22"/>
      </c>
    </row>
    <row r="690" spans="2:3" ht="12.75">
      <c r="B690" s="116">
        <f t="shared" si="21"/>
      </c>
      <c r="C690" s="116">
        <f t="shared" si="22"/>
      </c>
    </row>
    <row r="691" spans="2:3" ht="12.75">
      <c r="B691" s="116">
        <f t="shared" si="21"/>
      </c>
      <c r="C691" s="116">
        <f t="shared" si="22"/>
      </c>
    </row>
    <row r="692" spans="2:3" ht="12.75">
      <c r="B692" s="116">
        <f t="shared" si="21"/>
      </c>
      <c r="C692" s="116">
        <f t="shared" si="22"/>
      </c>
    </row>
    <row r="693" spans="2:3" ht="12.75">
      <c r="B693" s="116">
        <f t="shared" si="21"/>
      </c>
      <c r="C693" s="116">
        <f t="shared" si="22"/>
      </c>
    </row>
    <row r="694" spans="2:3" ht="12.75">
      <c r="B694" s="116">
        <f t="shared" si="21"/>
      </c>
      <c r="C694" s="116">
        <f t="shared" si="22"/>
      </c>
    </row>
    <row r="695" spans="2:3" ht="12.75">
      <c r="B695" s="116">
        <f t="shared" si="21"/>
      </c>
      <c r="C695" s="116">
        <f t="shared" si="22"/>
      </c>
    </row>
    <row r="696" spans="2:3" ht="12.75">
      <c r="B696" s="116">
        <f t="shared" si="21"/>
      </c>
      <c r="C696" s="116">
        <f t="shared" si="22"/>
      </c>
    </row>
    <row r="697" spans="2:3" ht="12.75">
      <c r="B697" s="116">
        <f t="shared" si="21"/>
      </c>
      <c r="C697" s="116">
        <f t="shared" si="22"/>
      </c>
    </row>
    <row r="698" spans="2:3" ht="12.75">
      <c r="B698" s="116">
        <f t="shared" si="21"/>
      </c>
      <c r="C698" s="116">
        <f t="shared" si="22"/>
      </c>
    </row>
    <row r="699" spans="2:3" ht="12.75">
      <c r="B699" s="116">
        <f t="shared" si="21"/>
      </c>
      <c r="C699" s="116">
        <f t="shared" si="22"/>
      </c>
    </row>
    <row r="700" spans="2:3" ht="12.75">
      <c r="B700" s="116">
        <f t="shared" si="21"/>
      </c>
      <c r="C700" s="116">
        <f t="shared" si="22"/>
      </c>
    </row>
    <row r="701" spans="2:3" ht="12.75">
      <c r="B701" s="116">
        <f t="shared" si="21"/>
      </c>
      <c r="C701" s="116">
        <f t="shared" si="22"/>
      </c>
    </row>
    <row r="702" spans="2:3" ht="12.75">
      <c r="B702" s="116">
        <f t="shared" si="21"/>
      </c>
      <c r="C702" s="116">
        <f t="shared" si="22"/>
      </c>
    </row>
    <row r="703" spans="2:3" ht="12.75">
      <c r="B703" s="116">
        <f t="shared" si="21"/>
      </c>
      <c r="C703" s="116">
        <f t="shared" si="22"/>
      </c>
    </row>
    <row r="704" spans="2:3" ht="12.75">
      <c r="B704" s="116">
        <f t="shared" si="21"/>
      </c>
      <c r="C704" s="116">
        <f t="shared" si="22"/>
      </c>
    </row>
    <row r="705" spans="2:3" ht="12.75">
      <c r="B705" s="116">
        <f t="shared" si="21"/>
      </c>
      <c r="C705" s="116">
        <f t="shared" si="22"/>
      </c>
    </row>
    <row r="706" spans="2:3" ht="12.75">
      <c r="B706" s="116">
        <f t="shared" si="21"/>
      </c>
      <c r="C706" s="116">
        <f t="shared" si="22"/>
      </c>
    </row>
    <row r="707" spans="2:3" ht="12.75">
      <c r="B707" s="116">
        <f t="shared" si="21"/>
      </c>
      <c r="C707" s="116">
        <f t="shared" si="22"/>
      </c>
    </row>
    <row r="708" spans="2:3" ht="12.75">
      <c r="B708" s="116">
        <f t="shared" si="21"/>
      </c>
      <c r="C708" s="116">
        <f t="shared" si="22"/>
      </c>
    </row>
    <row r="709" spans="2:3" ht="12.75">
      <c r="B709" s="116">
        <f t="shared" si="21"/>
      </c>
      <c r="C709" s="116">
        <f t="shared" si="22"/>
      </c>
    </row>
    <row r="710" spans="2:3" ht="12.75">
      <c r="B710" s="116">
        <f t="shared" si="21"/>
      </c>
      <c r="C710" s="116">
        <f t="shared" si="22"/>
      </c>
    </row>
    <row r="711" spans="2:3" ht="12.75">
      <c r="B711" s="116">
        <f t="shared" si="21"/>
      </c>
      <c r="C711" s="116">
        <f t="shared" si="22"/>
      </c>
    </row>
    <row r="712" spans="2:3" ht="12.75">
      <c r="B712" s="116">
        <f aca="true" t="shared" si="23" ref="B712:B775">IF(D712="","",D712*0.22661)</f>
      </c>
      <c r="C712" s="116">
        <f aca="true" t="shared" si="24" ref="C712:C775">IF(E712="","",E712*0.22661)</f>
      </c>
    </row>
    <row r="713" spans="2:3" ht="12.75">
      <c r="B713" s="116">
        <f t="shared" si="23"/>
      </c>
      <c r="C713" s="116">
        <f t="shared" si="24"/>
      </c>
    </row>
    <row r="714" spans="2:3" ht="12.75">
      <c r="B714" s="116">
        <f t="shared" si="23"/>
      </c>
      <c r="C714" s="116">
        <f t="shared" si="24"/>
      </c>
    </row>
    <row r="715" spans="2:3" ht="12.75">
      <c r="B715" s="116">
        <f t="shared" si="23"/>
      </c>
      <c r="C715" s="116">
        <f t="shared" si="24"/>
      </c>
    </row>
    <row r="716" spans="2:3" ht="12.75">
      <c r="B716" s="116">
        <f t="shared" si="23"/>
      </c>
      <c r="C716" s="116">
        <f t="shared" si="24"/>
      </c>
    </row>
    <row r="717" spans="2:3" ht="12.75">
      <c r="B717" s="116">
        <f t="shared" si="23"/>
      </c>
      <c r="C717" s="116">
        <f t="shared" si="24"/>
      </c>
    </row>
    <row r="718" spans="2:3" ht="12.75">
      <c r="B718" s="116">
        <f t="shared" si="23"/>
      </c>
      <c r="C718" s="116">
        <f t="shared" si="24"/>
      </c>
    </row>
    <row r="719" spans="2:3" ht="12.75">
      <c r="B719" s="116">
        <f t="shared" si="23"/>
      </c>
      <c r="C719" s="116">
        <f t="shared" si="24"/>
      </c>
    </row>
    <row r="720" spans="2:3" ht="12.75">
      <c r="B720" s="116">
        <f t="shared" si="23"/>
      </c>
      <c r="C720" s="116">
        <f t="shared" si="24"/>
      </c>
    </row>
    <row r="721" spans="2:3" ht="12.75">
      <c r="B721" s="116">
        <f t="shared" si="23"/>
      </c>
      <c r="C721" s="116">
        <f t="shared" si="24"/>
      </c>
    </row>
    <row r="722" spans="2:3" ht="12.75">
      <c r="B722" s="116">
        <f t="shared" si="23"/>
      </c>
      <c r="C722" s="116">
        <f t="shared" si="24"/>
      </c>
    </row>
    <row r="723" spans="2:3" ht="12.75">
      <c r="B723" s="116">
        <f t="shared" si="23"/>
      </c>
      <c r="C723" s="116">
        <f t="shared" si="24"/>
      </c>
    </row>
    <row r="724" spans="2:3" ht="12.75">
      <c r="B724" s="116">
        <f t="shared" si="23"/>
      </c>
      <c r="C724" s="116">
        <f t="shared" si="24"/>
      </c>
    </row>
    <row r="725" spans="2:3" ht="12.75">
      <c r="B725" s="116">
        <f t="shared" si="23"/>
      </c>
      <c r="C725" s="116">
        <f t="shared" si="24"/>
      </c>
    </row>
    <row r="726" spans="2:3" ht="12.75">
      <c r="B726" s="116">
        <f t="shared" si="23"/>
      </c>
      <c r="C726" s="116">
        <f t="shared" si="24"/>
      </c>
    </row>
    <row r="727" spans="2:3" ht="12.75">
      <c r="B727" s="116">
        <f t="shared" si="23"/>
      </c>
      <c r="C727" s="116">
        <f t="shared" si="24"/>
      </c>
    </row>
    <row r="728" spans="2:3" ht="12.75">
      <c r="B728" s="116">
        <f t="shared" si="23"/>
      </c>
      <c r="C728" s="116">
        <f t="shared" si="24"/>
      </c>
    </row>
    <row r="729" spans="2:3" ht="12.75">
      <c r="B729" s="116">
        <f t="shared" si="23"/>
      </c>
      <c r="C729" s="116">
        <f t="shared" si="24"/>
      </c>
    </row>
    <row r="730" spans="2:3" ht="12.75">
      <c r="B730" s="116">
        <f t="shared" si="23"/>
      </c>
      <c r="C730" s="116">
        <f t="shared" si="24"/>
      </c>
    </row>
    <row r="731" spans="2:3" ht="12.75">
      <c r="B731" s="116">
        <f t="shared" si="23"/>
      </c>
      <c r="C731" s="116">
        <f t="shared" si="24"/>
      </c>
    </row>
    <row r="732" spans="2:3" ht="12.75">
      <c r="B732" s="116">
        <f t="shared" si="23"/>
      </c>
      <c r="C732" s="116">
        <f t="shared" si="24"/>
      </c>
    </row>
    <row r="733" spans="2:3" ht="12.75">
      <c r="B733" s="116">
        <f t="shared" si="23"/>
      </c>
      <c r="C733" s="116">
        <f t="shared" si="24"/>
      </c>
    </row>
    <row r="734" spans="2:3" ht="12.75">
      <c r="B734" s="116">
        <f t="shared" si="23"/>
      </c>
      <c r="C734" s="116">
        <f t="shared" si="24"/>
      </c>
    </row>
    <row r="735" spans="2:3" ht="12.75">
      <c r="B735" s="116">
        <f t="shared" si="23"/>
      </c>
      <c r="C735" s="116">
        <f t="shared" si="24"/>
      </c>
    </row>
    <row r="736" spans="2:3" ht="12.75">
      <c r="B736" s="116">
        <f t="shared" si="23"/>
      </c>
      <c r="C736" s="116">
        <f t="shared" si="24"/>
      </c>
    </row>
    <row r="737" spans="2:3" ht="12.75">
      <c r="B737" s="116">
        <f t="shared" si="23"/>
      </c>
      <c r="C737" s="116">
        <f t="shared" si="24"/>
      </c>
    </row>
    <row r="738" spans="2:3" ht="12.75">
      <c r="B738" s="116">
        <f t="shared" si="23"/>
      </c>
      <c r="C738" s="116">
        <f t="shared" si="24"/>
      </c>
    </row>
    <row r="739" spans="2:3" ht="12.75">
      <c r="B739" s="116">
        <f t="shared" si="23"/>
      </c>
      <c r="C739" s="116">
        <f t="shared" si="24"/>
      </c>
    </row>
    <row r="740" spans="2:3" ht="12.75">
      <c r="B740" s="116">
        <f t="shared" si="23"/>
      </c>
      <c r="C740" s="116">
        <f t="shared" si="24"/>
      </c>
    </row>
    <row r="741" spans="2:3" ht="12.75">
      <c r="B741" s="116">
        <f t="shared" si="23"/>
      </c>
      <c r="C741" s="116">
        <f t="shared" si="24"/>
      </c>
    </row>
    <row r="742" spans="2:3" ht="12.75">
      <c r="B742" s="116">
        <f t="shared" si="23"/>
      </c>
      <c r="C742" s="116">
        <f t="shared" si="24"/>
      </c>
    </row>
    <row r="743" spans="2:3" ht="12.75">
      <c r="B743" s="116">
        <f t="shared" si="23"/>
      </c>
      <c r="C743" s="116">
        <f t="shared" si="24"/>
      </c>
    </row>
    <row r="744" spans="2:3" ht="12.75">
      <c r="B744" s="116">
        <f t="shared" si="23"/>
      </c>
      <c r="C744" s="116">
        <f t="shared" si="24"/>
      </c>
    </row>
    <row r="745" spans="2:3" ht="12.75">
      <c r="B745" s="116">
        <f t="shared" si="23"/>
      </c>
      <c r="C745" s="116">
        <f t="shared" si="24"/>
      </c>
    </row>
    <row r="746" spans="2:3" ht="12.75">
      <c r="B746" s="116">
        <f t="shared" si="23"/>
      </c>
      <c r="C746" s="116">
        <f t="shared" si="24"/>
      </c>
    </row>
    <row r="747" spans="2:3" ht="12.75">
      <c r="B747" s="116">
        <f t="shared" si="23"/>
      </c>
      <c r="C747" s="116">
        <f t="shared" si="24"/>
      </c>
    </row>
    <row r="748" spans="2:3" ht="12.75">
      <c r="B748" s="116">
        <f t="shared" si="23"/>
      </c>
      <c r="C748" s="116">
        <f t="shared" si="24"/>
      </c>
    </row>
    <row r="749" spans="2:3" ht="12.75">
      <c r="B749" s="116">
        <f t="shared" si="23"/>
      </c>
      <c r="C749" s="116">
        <f t="shared" si="24"/>
      </c>
    </row>
    <row r="750" spans="2:3" ht="12.75">
      <c r="B750" s="116">
        <f t="shared" si="23"/>
      </c>
      <c r="C750" s="116">
        <f t="shared" si="24"/>
      </c>
    </row>
    <row r="751" spans="2:3" ht="12.75">
      <c r="B751" s="116">
        <f t="shared" si="23"/>
      </c>
      <c r="C751" s="116">
        <f t="shared" si="24"/>
      </c>
    </row>
    <row r="752" spans="2:3" ht="12.75">
      <c r="B752" s="116">
        <f t="shared" si="23"/>
      </c>
      <c r="C752" s="116">
        <f t="shared" si="24"/>
      </c>
    </row>
    <row r="753" spans="2:3" ht="12.75">
      <c r="B753" s="116">
        <f t="shared" si="23"/>
      </c>
      <c r="C753" s="116">
        <f t="shared" si="24"/>
      </c>
    </row>
    <row r="754" spans="2:3" ht="12.75">
      <c r="B754" s="116">
        <f t="shared" si="23"/>
      </c>
      <c r="C754" s="116">
        <f t="shared" si="24"/>
      </c>
    </row>
    <row r="755" spans="2:3" ht="12.75">
      <c r="B755" s="116">
        <f t="shared" si="23"/>
      </c>
      <c r="C755" s="116">
        <f t="shared" si="24"/>
      </c>
    </row>
    <row r="756" spans="2:3" ht="12.75">
      <c r="B756" s="116">
        <f t="shared" si="23"/>
      </c>
      <c r="C756" s="116">
        <f t="shared" si="24"/>
      </c>
    </row>
    <row r="757" spans="2:3" ht="12.75">
      <c r="B757" s="116">
        <f t="shared" si="23"/>
      </c>
      <c r="C757" s="116">
        <f t="shared" si="24"/>
      </c>
    </row>
    <row r="758" spans="2:3" ht="12.75">
      <c r="B758" s="116">
        <f t="shared" si="23"/>
      </c>
      <c r="C758" s="116">
        <f t="shared" si="24"/>
      </c>
    </row>
    <row r="759" spans="2:3" ht="12.75">
      <c r="B759" s="116">
        <f t="shared" si="23"/>
      </c>
      <c r="C759" s="116">
        <f t="shared" si="24"/>
      </c>
    </row>
    <row r="760" spans="2:3" ht="12.75">
      <c r="B760" s="116">
        <f t="shared" si="23"/>
      </c>
      <c r="C760" s="116">
        <f t="shared" si="24"/>
      </c>
    </row>
    <row r="761" spans="2:3" ht="12.75">
      <c r="B761" s="116">
        <f t="shared" si="23"/>
      </c>
      <c r="C761" s="116">
        <f t="shared" si="24"/>
      </c>
    </row>
    <row r="762" spans="2:3" ht="12.75">
      <c r="B762" s="116">
        <f t="shared" si="23"/>
      </c>
      <c r="C762" s="116">
        <f t="shared" si="24"/>
      </c>
    </row>
    <row r="763" spans="2:3" ht="12.75">
      <c r="B763" s="116">
        <f t="shared" si="23"/>
      </c>
      <c r="C763" s="116">
        <f t="shared" si="24"/>
      </c>
    </row>
    <row r="764" spans="2:3" ht="12.75">
      <c r="B764" s="116">
        <f t="shared" si="23"/>
      </c>
      <c r="C764" s="116">
        <f t="shared" si="24"/>
      </c>
    </row>
    <row r="765" spans="2:3" ht="12.75">
      <c r="B765" s="116">
        <f t="shared" si="23"/>
      </c>
      <c r="C765" s="116">
        <f t="shared" si="24"/>
      </c>
    </row>
    <row r="766" spans="2:3" ht="12.75">
      <c r="B766" s="116">
        <f t="shared" si="23"/>
      </c>
      <c r="C766" s="116">
        <f t="shared" si="24"/>
      </c>
    </row>
    <row r="767" spans="2:3" ht="12.75">
      <c r="B767" s="116">
        <f t="shared" si="23"/>
      </c>
      <c r="C767" s="116">
        <f t="shared" si="24"/>
      </c>
    </row>
    <row r="768" spans="2:3" ht="12.75">
      <c r="B768" s="116">
        <f t="shared" si="23"/>
      </c>
      <c r="C768" s="116">
        <f t="shared" si="24"/>
      </c>
    </row>
    <row r="769" spans="2:3" ht="12.75">
      <c r="B769" s="116">
        <f t="shared" si="23"/>
      </c>
      <c r="C769" s="116">
        <f t="shared" si="24"/>
      </c>
    </row>
    <row r="770" spans="2:3" ht="12.75">
      <c r="B770" s="116">
        <f t="shared" si="23"/>
      </c>
      <c r="C770" s="116">
        <f t="shared" si="24"/>
      </c>
    </row>
    <row r="771" spans="2:3" ht="12.75">
      <c r="B771" s="116">
        <f t="shared" si="23"/>
      </c>
      <c r="C771" s="116">
        <f t="shared" si="24"/>
      </c>
    </row>
    <row r="772" spans="2:3" ht="12.75">
      <c r="B772" s="116">
        <f t="shared" si="23"/>
      </c>
      <c r="C772" s="116">
        <f t="shared" si="24"/>
      </c>
    </row>
    <row r="773" spans="2:3" ht="12.75">
      <c r="B773" s="116">
        <f t="shared" si="23"/>
      </c>
      <c r="C773" s="116">
        <f t="shared" si="24"/>
      </c>
    </row>
    <row r="774" spans="2:3" ht="12.75">
      <c r="B774" s="116">
        <f t="shared" si="23"/>
      </c>
      <c r="C774" s="116">
        <f t="shared" si="24"/>
      </c>
    </row>
    <row r="775" spans="2:3" ht="12.75">
      <c r="B775" s="116">
        <f t="shared" si="23"/>
      </c>
      <c r="C775" s="116">
        <f t="shared" si="24"/>
      </c>
    </row>
    <row r="776" spans="2:3" ht="12.75">
      <c r="B776" s="116">
        <f aca="true" t="shared" si="25" ref="B776:B839">IF(D776="","",D776*0.22661)</f>
      </c>
      <c r="C776" s="116">
        <f aca="true" t="shared" si="26" ref="C776:C839">IF(E776="","",E776*0.22661)</f>
      </c>
    </row>
    <row r="777" spans="2:3" ht="12.75">
      <c r="B777" s="116">
        <f t="shared" si="25"/>
      </c>
      <c r="C777" s="116">
        <f t="shared" si="26"/>
      </c>
    </row>
    <row r="778" spans="2:3" ht="12.75">
      <c r="B778" s="116">
        <f t="shared" si="25"/>
      </c>
      <c r="C778" s="116">
        <f t="shared" si="26"/>
      </c>
    </row>
    <row r="779" spans="2:3" ht="12.75">
      <c r="B779" s="116">
        <f t="shared" si="25"/>
      </c>
      <c r="C779" s="116">
        <f t="shared" si="26"/>
      </c>
    </row>
    <row r="780" spans="2:3" ht="12.75">
      <c r="B780" s="116">
        <f t="shared" si="25"/>
      </c>
      <c r="C780" s="116">
        <f t="shared" si="26"/>
      </c>
    </row>
    <row r="781" spans="2:3" ht="12.75">
      <c r="B781" s="116">
        <f t="shared" si="25"/>
      </c>
      <c r="C781" s="116">
        <f t="shared" si="26"/>
      </c>
    </row>
    <row r="782" spans="2:3" ht="12.75">
      <c r="B782" s="116">
        <f t="shared" si="25"/>
      </c>
      <c r="C782" s="116">
        <f t="shared" si="26"/>
      </c>
    </row>
    <row r="783" spans="2:3" ht="12.75">
      <c r="B783" s="116">
        <f t="shared" si="25"/>
      </c>
      <c r="C783" s="116">
        <f t="shared" si="26"/>
      </c>
    </row>
    <row r="784" spans="2:3" ht="12.75">
      <c r="B784" s="116">
        <f t="shared" si="25"/>
      </c>
      <c r="C784" s="116">
        <f t="shared" si="26"/>
      </c>
    </row>
    <row r="785" spans="2:3" ht="12.75">
      <c r="B785" s="116">
        <f t="shared" si="25"/>
      </c>
      <c r="C785" s="116">
        <f t="shared" si="26"/>
      </c>
    </row>
    <row r="786" spans="2:3" ht="12.75">
      <c r="B786" s="116">
        <f t="shared" si="25"/>
      </c>
      <c r="C786" s="116">
        <f t="shared" si="26"/>
      </c>
    </row>
    <row r="787" spans="2:3" ht="12.75">
      <c r="B787" s="116">
        <f t="shared" si="25"/>
      </c>
      <c r="C787" s="116">
        <f t="shared" si="26"/>
      </c>
    </row>
    <row r="788" spans="2:3" ht="12.75">
      <c r="B788" s="116">
        <f t="shared" si="25"/>
      </c>
      <c r="C788" s="116">
        <f t="shared" si="26"/>
      </c>
    </row>
    <row r="789" spans="2:3" ht="12.75">
      <c r="B789" s="116">
        <f t="shared" si="25"/>
      </c>
      <c r="C789" s="116">
        <f t="shared" si="26"/>
      </c>
    </row>
    <row r="790" spans="2:3" ht="12.75">
      <c r="B790" s="116">
        <f t="shared" si="25"/>
      </c>
      <c r="C790" s="116">
        <f t="shared" si="26"/>
      </c>
    </row>
    <row r="791" spans="2:3" ht="12.75">
      <c r="B791" s="116">
        <f t="shared" si="25"/>
      </c>
      <c r="C791" s="116">
        <f t="shared" si="26"/>
      </c>
    </row>
    <row r="792" spans="2:3" ht="12.75">
      <c r="B792" s="116">
        <f t="shared" si="25"/>
      </c>
      <c r="C792" s="116">
        <f t="shared" si="26"/>
      </c>
    </row>
    <row r="793" spans="2:3" ht="12.75">
      <c r="B793" s="116">
        <f t="shared" si="25"/>
      </c>
      <c r="C793" s="116">
        <f t="shared" si="26"/>
      </c>
    </row>
    <row r="794" spans="2:3" ht="12.75">
      <c r="B794" s="116">
        <f t="shared" si="25"/>
      </c>
      <c r="C794" s="116">
        <f t="shared" si="26"/>
      </c>
    </row>
    <row r="795" spans="2:3" ht="12.75">
      <c r="B795" s="116">
        <f t="shared" si="25"/>
      </c>
      <c r="C795" s="116">
        <f t="shared" si="26"/>
      </c>
    </row>
    <row r="796" spans="2:3" ht="12.75">
      <c r="B796" s="116">
        <f t="shared" si="25"/>
      </c>
      <c r="C796" s="116">
        <f t="shared" si="26"/>
      </c>
    </row>
    <row r="797" spans="2:3" ht="12.75">
      <c r="B797" s="116">
        <f t="shared" si="25"/>
      </c>
      <c r="C797" s="116">
        <f t="shared" si="26"/>
      </c>
    </row>
    <row r="798" spans="2:3" ht="12.75">
      <c r="B798" s="116">
        <f t="shared" si="25"/>
      </c>
      <c r="C798" s="116">
        <f t="shared" si="26"/>
      </c>
    </row>
    <row r="799" spans="2:3" ht="12.75">
      <c r="B799" s="116">
        <f t="shared" si="25"/>
      </c>
      <c r="C799" s="116">
        <f t="shared" si="26"/>
      </c>
    </row>
    <row r="800" spans="2:3" ht="12.75">
      <c r="B800" s="116">
        <f t="shared" si="25"/>
      </c>
      <c r="C800" s="116">
        <f t="shared" si="26"/>
      </c>
    </row>
    <row r="801" spans="2:3" ht="12.75">
      <c r="B801" s="116">
        <f t="shared" si="25"/>
      </c>
      <c r="C801" s="116">
        <f t="shared" si="26"/>
      </c>
    </row>
    <row r="802" spans="2:3" ht="12.75">
      <c r="B802" s="116">
        <f t="shared" si="25"/>
      </c>
      <c r="C802" s="116">
        <f t="shared" si="26"/>
      </c>
    </row>
    <row r="803" spans="2:3" ht="12.75">
      <c r="B803" s="116">
        <f t="shared" si="25"/>
      </c>
      <c r="C803" s="116">
        <f t="shared" si="26"/>
      </c>
    </row>
    <row r="804" spans="2:3" ht="12.75">
      <c r="B804" s="116">
        <f t="shared" si="25"/>
      </c>
      <c r="C804" s="116">
        <f t="shared" si="26"/>
      </c>
    </row>
    <row r="805" spans="2:3" ht="12.75">
      <c r="B805" s="116">
        <f t="shared" si="25"/>
      </c>
      <c r="C805" s="116">
        <f t="shared" si="26"/>
      </c>
    </row>
    <row r="806" spans="2:3" ht="12.75">
      <c r="B806" s="116">
        <f t="shared" si="25"/>
      </c>
      <c r="C806" s="116">
        <f t="shared" si="26"/>
      </c>
    </row>
    <row r="807" spans="2:3" ht="12.75">
      <c r="B807" s="116">
        <f t="shared" si="25"/>
      </c>
      <c r="C807" s="116">
        <f t="shared" si="26"/>
      </c>
    </row>
    <row r="808" spans="2:3" ht="12.75">
      <c r="B808" s="116">
        <f t="shared" si="25"/>
      </c>
      <c r="C808" s="116">
        <f t="shared" si="26"/>
      </c>
    </row>
    <row r="809" spans="2:3" ht="12.75">
      <c r="B809" s="116">
        <f t="shared" si="25"/>
      </c>
      <c r="C809" s="116">
        <f t="shared" si="26"/>
      </c>
    </row>
    <row r="810" spans="2:3" ht="12.75">
      <c r="B810" s="116">
        <f t="shared" si="25"/>
      </c>
      <c r="C810" s="116">
        <f t="shared" si="26"/>
      </c>
    </row>
    <row r="811" spans="2:3" ht="12.75">
      <c r="B811" s="116">
        <f t="shared" si="25"/>
      </c>
      <c r="C811" s="116">
        <f t="shared" si="26"/>
      </c>
    </row>
    <row r="812" spans="2:3" ht="12.75">
      <c r="B812" s="116">
        <f t="shared" si="25"/>
      </c>
      <c r="C812" s="116">
        <f t="shared" si="26"/>
      </c>
    </row>
    <row r="813" spans="2:3" ht="12.75">
      <c r="B813" s="116">
        <f t="shared" si="25"/>
      </c>
      <c r="C813" s="116">
        <f t="shared" si="26"/>
      </c>
    </row>
    <row r="814" spans="2:3" ht="12.75">
      <c r="B814" s="116">
        <f t="shared" si="25"/>
      </c>
      <c r="C814" s="116">
        <f t="shared" si="26"/>
      </c>
    </row>
    <row r="815" spans="2:3" ht="12.75">
      <c r="B815" s="116">
        <f t="shared" si="25"/>
      </c>
      <c r="C815" s="116">
        <f t="shared" si="26"/>
      </c>
    </row>
    <row r="816" spans="2:3" ht="12.75">
      <c r="B816" s="116">
        <f t="shared" si="25"/>
      </c>
      <c r="C816" s="116">
        <f t="shared" si="26"/>
      </c>
    </row>
    <row r="817" spans="2:3" ht="12.75">
      <c r="B817" s="116">
        <f t="shared" si="25"/>
      </c>
      <c r="C817" s="116">
        <f t="shared" si="26"/>
      </c>
    </row>
    <row r="818" spans="2:3" ht="12.75">
      <c r="B818" s="116">
        <f t="shared" si="25"/>
      </c>
      <c r="C818" s="116">
        <f t="shared" si="26"/>
      </c>
    </row>
    <row r="819" spans="2:3" ht="12.75">
      <c r="B819" s="116">
        <f t="shared" si="25"/>
      </c>
      <c r="C819" s="116">
        <f t="shared" si="26"/>
      </c>
    </row>
    <row r="820" spans="2:3" ht="12.75">
      <c r="B820" s="116">
        <f t="shared" si="25"/>
      </c>
      <c r="C820" s="116">
        <f t="shared" si="26"/>
      </c>
    </row>
    <row r="821" spans="2:3" ht="12.75">
      <c r="B821" s="116">
        <f t="shared" si="25"/>
      </c>
      <c r="C821" s="116">
        <f t="shared" si="26"/>
      </c>
    </row>
    <row r="822" spans="2:3" ht="12.75">
      <c r="B822" s="116">
        <f t="shared" si="25"/>
      </c>
      <c r="C822" s="116">
        <f t="shared" si="26"/>
      </c>
    </row>
    <row r="823" spans="2:3" ht="12.75">
      <c r="B823" s="116">
        <f t="shared" si="25"/>
      </c>
      <c r="C823" s="116">
        <f t="shared" si="26"/>
      </c>
    </row>
    <row r="824" spans="2:3" ht="12.75">
      <c r="B824" s="116">
        <f t="shared" si="25"/>
      </c>
      <c r="C824" s="116">
        <f t="shared" si="26"/>
      </c>
    </row>
    <row r="825" spans="2:3" ht="12.75">
      <c r="B825" s="116">
        <f t="shared" si="25"/>
      </c>
      <c r="C825" s="116">
        <f t="shared" si="26"/>
      </c>
    </row>
    <row r="826" spans="2:3" ht="12.75">
      <c r="B826" s="116">
        <f t="shared" si="25"/>
      </c>
      <c r="C826" s="116">
        <f t="shared" si="26"/>
      </c>
    </row>
    <row r="827" spans="2:3" ht="12.75">
      <c r="B827" s="116">
        <f t="shared" si="25"/>
      </c>
      <c r="C827" s="116">
        <f t="shared" si="26"/>
      </c>
    </row>
    <row r="828" spans="2:3" ht="12.75">
      <c r="B828" s="116">
        <f t="shared" si="25"/>
      </c>
      <c r="C828" s="116">
        <f t="shared" si="26"/>
      </c>
    </row>
    <row r="829" spans="2:3" ht="12.75">
      <c r="B829" s="116">
        <f t="shared" si="25"/>
      </c>
      <c r="C829" s="116">
        <f t="shared" si="26"/>
      </c>
    </row>
    <row r="830" spans="2:3" ht="12.75">
      <c r="B830" s="116">
        <f t="shared" si="25"/>
      </c>
      <c r="C830" s="116">
        <f t="shared" si="26"/>
      </c>
    </row>
    <row r="831" spans="2:3" ht="12.75">
      <c r="B831" s="116">
        <f t="shared" si="25"/>
      </c>
      <c r="C831" s="116">
        <f t="shared" si="26"/>
      </c>
    </row>
    <row r="832" spans="2:3" ht="12.75">
      <c r="B832" s="116">
        <f t="shared" si="25"/>
      </c>
      <c r="C832" s="116">
        <f t="shared" si="26"/>
      </c>
    </row>
    <row r="833" spans="2:3" ht="12.75">
      <c r="B833" s="116">
        <f t="shared" si="25"/>
      </c>
      <c r="C833" s="116">
        <f t="shared" si="26"/>
      </c>
    </row>
    <row r="834" spans="2:3" ht="12.75">
      <c r="B834" s="116">
        <f t="shared" si="25"/>
      </c>
      <c r="C834" s="116">
        <f t="shared" si="26"/>
      </c>
    </row>
    <row r="835" spans="2:3" ht="12.75">
      <c r="B835" s="116">
        <f t="shared" si="25"/>
      </c>
      <c r="C835" s="116">
        <f t="shared" si="26"/>
      </c>
    </row>
    <row r="836" spans="2:3" ht="12.75">
      <c r="B836" s="116">
        <f t="shared" si="25"/>
      </c>
      <c r="C836" s="116">
        <f t="shared" si="26"/>
      </c>
    </row>
    <row r="837" spans="2:3" ht="12.75">
      <c r="B837" s="116">
        <f t="shared" si="25"/>
      </c>
      <c r="C837" s="116">
        <f t="shared" si="26"/>
      </c>
    </row>
    <row r="838" spans="2:3" ht="12.75">
      <c r="B838" s="116">
        <f t="shared" si="25"/>
      </c>
      <c r="C838" s="116">
        <f t="shared" si="26"/>
      </c>
    </row>
    <row r="839" spans="2:3" ht="12.75">
      <c r="B839" s="116">
        <f t="shared" si="25"/>
      </c>
      <c r="C839" s="116">
        <f t="shared" si="26"/>
      </c>
    </row>
    <row r="840" spans="2:3" ht="12.75">
      <c r="B840" s="116">
        <f aca="true" t="shared" si="27" ref="B840:C843">IF(D840="","",D840*0.22661)</f>
      </c>
      <c r="C840" s="116">
        <f t="shared" si="27"/>
      </c>
    </row>
    <row r="841" spans="2:3" ht="12.75">
      <c r="B841" s="116">
        <f t="shared" si="27"/>
      </c>
      <c r="C841" s="116">
        <f t="shared" si="27"/>
      </c>
    </row>
    <row r="842" spans="2:3" ht="12.75">
      <c r="B842" s="116">
        <f t="shared" si="27"/>
      </c>
      <c r="C842" s="116">
        <f t="shared" si="27"/>
      </c>
    </row>
    <row r="843" spans="2:3" ht="12.75">
      <c r="B843" s="116">
        <f t="shared" si="27"/>
      </c>
      <c r="C843" s="116">
        <f t="shared" si="27"/>
      </c>
    </row>
  </sheetData>
  <sheetProtection/>
  <dataValidations count="2">
    <dataValidation allowBlank="1" showInputMessage="1" showErrorMessage="1" promptTitle="Liquid Effluent Manure" prompt="You can insert you analyses data here.&#10;Remember 2.29 lb P2O5 = 1 lb P" sqref="A1"/>
    <dataValidation allowBlank="1" showInputMessage="1" showErrorMessage="1" prompt="If you have data in mg/L or ppm, you should enter it in these columns. The spreadsheet will automatically convert those values to lb/ac-n in the left columns" sqref="D1:E1"/>
  </dataValidations>
  <hyperlinks>
    <hyperlink ref="H2" r:id="rId1" display="http://www.nm.nrcs.usda.gov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8.28125" style="0" bestFit="1" customWidth="1"/>
  </cols>
  <sheetData>
    <row r="1" spans="1:3" ht="12.75">
      <c r="A1" s="73" t="s">
        <v>116</v>
      </c>
      <c r="B1" t="s">
        <v>6</v>
      </c>
      <c r="C1" t="s">
        <v>7</v>
      </c>
    </row>
    <row r="2" spans="2:6" ht="14.25">
      <c r="B2" t="s">
        <v>51</v>
      </c>
      <c r="C2" t="s">
        <v>51</v>
      </c>
      <c r="E2" t="s">
        <v>40</v>
      </c>
      <c r="F2" s="14" t="s">
        <v>113</v>
      </c>
    </row>
    <row r="3" spans="1:6" ht="14.25">
      <c r="A3" s="1" t="s">
        <v>52</v>
      </c>
      <c r="B3" s="2">
        <v>26.7</v>
      </c>
      <c r="C3" s="37">
        <v>8.12227074235808</v>
      </c>
      <c r="F3" s="36" t="s">
        <v>106</v>
      </c>
    </row>
    <row r="4" spans="1:3" ht="12.75">
      <c r="A4" s="3" t="s">
        <v>53</v>
      </c>
      <c r="B4" s="4">
        <v>24.9</v>
      </c>
      <c r="C4" s="38">
        <v>7.59825327510917</v>
      </c>
    </row>
    <row r="5" spans="1:3" ht="12.75">
      <c r="A5" s="3" t="s">
        <v>54</v>
      </c>
      <c r="B5" s="4">
        <v>23.1</v>
      </c>
      <c r="C5" s="38">
        <v>7.03056768558952</v>
      </c>
    </row>
    <row r="6" spans="1:3" ht="12.75">
      <c r="A6" s="3" t="s">
        <v>55</v>
      </c>
      <c r="B6" s="4">
        <v>21.4</v>
      </c>
      <c r="C6" s="38">
        <v>6.506550218340611</v>
      </c>
    </row>
    <row r="7" spans="1:3" ht="12.75">
      <c r="A7" s="3" t="s">
        <v>56</v>
      </c>
      <c r="B7" s="13">
        <v>17.8</v>
      </c>
      <c r="C7" s="39">
        <v>5.414847161572053</v>
      </c>
    </row>
    <row r="8" spans="1:3" ht="12.75">
      <c r="A8" s="4" t="s">
        <v>57</v>
      </c>
      <c r="B8" s="13">
        <v>35.6</v>
      </c>
      <c r="C8" s="39">
        <v>10.829694323144105</v>
      </c>
    </row>
    <row r="9" ht="12.75">
      <c r="A9" s="13"/>
    </row>
    <row r="38" spans="5:8" ht="12.75">
      <c r="E38" s="113"/>
      <c r="F38" s="113"/>
      <c r="G38" s="113"/>
      <c r="H38" s="113"/>
    </row>
  </sheetData>
  <sheetProtection/>
  <dataValidations count="1">
    <dataValidation allowBlank="1" showInputMessage="1" showErrorMessage="1" promptTitle="Solid Manure" prompt="You can insert you analyses data here.&#10;Remember 2.29 lb P2O5 = 1 lb P" sqref="A1"/>
  </dataValidations>
  <hyperlinks>
    <hyperlink ref="F2" r:id="rId1" display="http://www.nm.nrcs.usda.gov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7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0.140625" style="0" bestFit="1" customWidth="1"/>
  </cols>
  <sheetData>
    <row r="1" spans="1:3" ht="12.75">
      <c r="A1" t="s">
        <v>114</v>
      </c>
      <c r="B1" t="s">
        <v>6</v>
      </c>
      <c r="C1" t="s">
        <v>7</v>
      </c>
    </row>
    <row r="2" spans="1:3" ht="14.25">
      <c r="A2" s="19" t="s">
        <v>58</v>
      </c>
      <c r="B2" s="20">
        <v>0</v>
      </c>
      <c r="C2" s="51">
        <v>0.06550218340611354</v>
      </c>
    </row>
    <row r="3" spans="1:3" ht="14.25">
      <c r="A3" s="21" t="s">
        <v>59</v>
      </c>
      <c r="B3" s="22">
        <v>0</v>
      </c>
      <c r="C3" s="52">
        <v>0.07860262008733623</v>
      </c>
    </row>
    <row r="4" spans="1:3" ht="14.25">
      <c r="A4" s="21" t="s">
        <v>87</v>
      </c>
      <c r="B4" s="22">
        <v>0.03</v>
      </c>
      <c r="C4" s="52">
        <v>0.04366812227074236</v>
      </c>
    </row>
    <row r="5" spans="1:3" ht="14.25">
      <c r="A5" s="21" t="s">
        <v>89</v>
      </c>
      <c r="B5" s="22">
        <v>0.05</v>
      </c>
      <c r="C5" s="52">
        <v>0.04366812227074236</v>
      </c>
    </row>
    <row r="6" spans="1:3" ht="14.25">
      <c r="A6" s="21" t="s">
        <v>90</v>
      </c>
      <c r="B6" s="22">
        <v>0.05</v>
      </c>
      <c r="C6" s="52">
        <v>0.04366812227074236</v>
      </c>
    </row>
    <row r="7" spans="1:3" ht="14.25">
      <c r="A7" s="21" t="s">
        <v>93</v>
      </c>
      <c r="B7" s="22">
        <v>0.06</v>
      </c>
      <c r="C7" s="52">
        <v>0.026200873362445413</v>
      </c>
    </row>
    <row r="8" spans="1:3" ht="14.25">
      <c r="A8" s="21" t="s">
        <v>98</v>
      </c>
      <c r="B8" s="22">
        <v>0.09</v>
      </c>
      <c r="C8" s="52">
        <v>0.10043668122270742</v>
      </c>
    </row>
    <row r="9" spans="1:3" ht="14.25">
      <c r="A9" s="24"/>
      <c r="B9" s="25"/>
      <c r="C9" s="53"/>
    </row>
    <row r="10" spans="1:3" ht="14.25">
      <c r="A10" s="19" t="s">
        <v>99</v>
      </c>
      <c r="B10" s="20">
        <v>0.1</v>
      </c>
      <c r="C10" s="51">
        <v>0.013100436681222707</v>
      </c>
    </row>
    <row r="11" spans="1:3" ht="14.25">
      <c r="A11" s="21" t="s">
        <v>100</v>
      </c>
      <c r="B11" s="22">
        <v>0.1</v>
      </c>
      <c r="C11" s="52">
        <v>0.026200873362445413</v>
      </c>
    </row>
    <row r="12" spans="1:3" ht="14.25">
      <c r="A12" s="21" t="s">
        <v>92</v>
      </c>
      <c r="B12" s="22">
        <v>0.06</v>
      </c>
      <c r="C12" s="52">
        <v>0.026200873362445413</v>
      </c>
    </row>
    <row r="13" spans="1:3" ht="14.25">
      <c r="A13" s="21" t="s">
        <v>96</v>
      </c>
      <c r="B13" s="22">
        <v>0.08</v>
      </c>
      <c r="C13" s="52">
        <v>0.034934497816593885</v>
      </c>
    </row>
    <row r="14" spans="1:3" ht="14.25">
      <c r="A14" s="21" t="s">
        <v>101</v>
      </c>
      <c r="B14" s="22">
        <v>0.1</v>
      </c>
      <c r="C14" s="52">
        <v>0.04366812227074236</v>
      </c>
    </row>
    <row r="15" spans="1:3" ht="14.25">
      <c r="A15" s="21" t="s">
        <v>60</v>
      </c>
      <c r="B15" s="22">
        <v>0.13</v>
      </c>
      <c r="C15" s="52">
        <v>0.056768558951965066</v>
      </c>
    </row>
    <row r="16" spans="1:3" ht="14.25">
      <c r="A16" s="21" t="s">
        <v>61</v>
      </c>
      <c r="B16" s="22">
        <v>0.15</v>
      </c>
      <c r="C16" s="52">
        <v>0.06550218340611354</v>
      </c>
    </row>
    <row r="17" spans="1:3" ht="14.25">
      <c r="A17" s="21" t="s">
        <v>62</v>
      </c>
      <c r="B17" s="22">
        <v>0.16</v>
      </c>
      <c r="C17" s="52">
        <v>0</v>
      </c>
    </row>
    <row r="18" spans="1:3" ht="14.25">
      <c r="A18" s="21" t="s">
        <v>63</v>
      </c>
      <c r="B18" s="22">
        <v>0.16</v>
      </c>
      <c r="C18" s="52">
        <v>0.06986899563318777</v>
      </c>
    </row>
    <row r="19" spans="1:3" ht="14.25">
      <c r="A19" s="21" t="s">
        <v>64</v>
      </c>
      <c r="B19" s="22">
        <v>0.16</v>
      </c>
      <c r="C19" s="52">
        <v>0.017467248908296942</v>
      </c>
    </row>
    <row r="20" spans="1:3" ht="14.25">
      <c r="A20" s="21" t="s">
        <v>65</v>
      </c>
      <c r="B20" s="22">
        <v>0.16</v>
      </c>
      <c r="C20" s="52">
        <v>0.026200873362445413</v>
      </c>
    </row>
    <row r="21" spans="1:3" ht="14.25">
      <c r="A21" s="21" t="s">
        <v>66</v>
      </c>
      <c r="B21" s="22">
        <v>0.17</v>
      </c>
      <c r="C21" s="52">
        <v>0.07423580786026202</v>
      </c>
    </row>
    <row r="22" spans="1:3" ht="14.25">
      <c r="A22" s="21" t="s">
        <v>67</v>
      </c>
      <c r="B22" s="22">
        <v>0.19</v>
      </c>
      <c r="C22" s="52">
        <v>0.08296943231441048</v>
      </c>
    </row>
    <row r="23" spans="1:3" ht="14.25">
      <c r="A23" s="23" t="s">
        <v>68</v>
      </c>
      <c r="B23" s="22">
        <v>0.25</v>
      </c>
      <c r="C23" s="54">
        <v>0</v>
      </c>
    </row>
    <row r="24" spans="1:3" ht="14.25">
      <c r="A24" s="21" t="s">
        <v>69</v>
      </c>
      <c r="B24" s="22">
        <v>0.24</v>
      </c>
      <c r="C24" s="52">
        <v>0.034934497816593885</v>
      </c>
    </row>
    <row r="25" spans="1:3" ht="14.25">
      <c r="A25" s="21" t="s">
        <v>70</v>
      </c>
      <c r="B25" s="22">
        <v>0.21</v>
      </c>
      <c r="C25" s="52">
        <v>0</v>
      </c>
    </row>
    <row r="26" spans="1:3" ht="14.25">
      <c r="A26" s="21" t="s">
        <v>71</v>
      </c>
      <c r="B26" s="22">
        <v>0.34</v>
      </c>
      <c r="C26" s="52">
        <v>0</v>
      </c>
    </row>
    <row r="27" spans="1:3" ht="14.25">
      <c r="A27" s="21" t="s">
        <v>72</v>
      </c>
      <c r="B27" s="22">
        <v>0.82</v>
      </c>
      <c r="C27" s="52">
        <v>0</v>
      </c>
    </row>
    <row r="28" spans="1:3" ht="14.25">
      <c r="A28" s="21" t="s">
        <v>73</v>
      </c>
      <c r="B28" s="22">
        <v>0.2</v>
      </c>
      <c r="C28" s="52">
        <v>0</v>
      </c>
    </row>
    <row r="29" spans="1:3" ht="14.25">
      <c r="A29" s="21" t="s">
        <v>74</v>
      </c>
      <c r="B29" s="22">
        <v>0.16</v>
      </c>
      <c r="C29" s="52">
        <v>0</v>
      </c>
    </row>
    <row r="30" spans="1:3" ht="14.25">
      <c r="A30" s="21" t="s">
        <v>75</v>
      </c>
      <c r="B30" s="22">
        <v>0.28</v>
      </c>
      <c r="C30" s="52">
        <v>0</v>
      </c>
    </row>
    <row r="31" spans="1:3" ht="14.25">
      <c r="A31" s="21" t="s">
        <v>76</v>
      </c>
      <c r="B31" s="22">
        <v>0.3</v>
      </c>
      <c r="C31" s="52">
        <v>0</v>
      </c>
    </row>
    <row r="32" spans="1:3" ht="14.25">
      <c r="A32" s="21" t="s">
        <v>77</v>
      </c>
      <c r="B32" s="22">
        <v>0.32</v>
      </c>
      <c r="C32" s="52">
        <v>0</v>
      </c>
    </row>
    <row r="33" spans="1:3" ht="14.25">
      <c r="A33" s="21" t="s">
        <v>78</v>
      </c>
      <c r="B33" s="22">
        <v>0.16</v>
      </c>
      <c r="C33" s="52">
        <v>0</v>
      </c>
    </row>
    <row r="34" spans="1:3" ht="14.25">
      <c r="A34" s="21" t="s">
        <v>79</v>
      </c>
      <c r="B34" s="22">
        <v>0.45</v>
      </c>
      <c r="C34" s="52">
        <v>0</v>
      </c>
    </row>
    <row r="35" spans="1:3" ht="14.25">
      <c r="A35" s="24"/>
      <c r="B35" s="25"/>
      <c r="C35" s="53"/>
    </row>
    <row r="36" spans="1:3" ht="14.25">
      <c r="A36" s="19" t="s">
        <v>80</v>
      </c>
      <c r="B36" s="20">
        <v>0</v>
      </c>
      <c r="C36" s="51">
        <v>0.08733624454148473</v>
      </c>
    </row>
    <row r="37" spans="1:3" ht="14.25">
      <c r="A37" s="21" t="s">
        <v>102</v>
      </c>
      <c r="B37" s="22">
        <v>0.1</v>
      </c>
      <c r="C37" s="52">
        <v>0.08733624454148473</v>
      </c>
    </row>
    <row r="38" spans="1:3" ht="14.25">
      <c r="A38" s="21" t="s">
        <v>103</v>
      </c>
      <c r="B38" s="22">
        <v>0.1</v>
      </c>
      <c r="C38" s="52">
        <v>0.08733624454148473</v>
      </c>
    </row>
    <row r="39" spans="1:3" ht="14.25">
      <c r="A39" s="21" t="s">
        <v>81</v>
      </c>
      <c r="B39" s="22">
        <v>0.1</v>
      </c>
      <c r="C39" s="52">
        <v>0.14847161572052403</v>
      </c>
    </row>
    <row r="40" spans="1:3" ht="14.25">
      <c r="A40" s="21" t="s">
        <v>82</v>
      </c>
      <c r="B40" s="22">
        <v>0.11</v>
      </c>
      <c r="C40" s="52">
        <v>0.22707423580786026</v>
      </c>
    </row>
    <row r="41" spans="1:3" ht="14.25">
      <c r="A41" s="21" t="s">
        <v>83</v>
      </c>
      <c r="B41" s="22">
        <v>0.16</v>
      </c>
      <c r="C41" s="52">
        <v>0.08733624454148473</v>
      </c>
    </row>
    <row r="42" spans="1:3" ht="14.25">
      <c r="A42" s="21" t="s">
        <v>84</v>
      </c>
      <c r="B42" s="22">
        <v>0.18</v>
      </c>
      <c r="C42" s="52">
        <v>0.20087336244541484</v>
      </c>
    </row>
    <row r="43" spans="1:3" ht="14.25">
      <c r="A43" s="21" t="s">
        <v>88</v>
      </c>
      <c r="B43" s="22">
        <v>0.05</v>
      </c>
      <c r="C43" s="52">
        <v>0.04366812227074236</v>
      </c>
    </row>
    <row r="44" spans="1:3" ht="14.25">
      <c r="A44" s="21" t="s">
        <v>91</v>
      </c>
      <c r="B44" s="22">
        <v>0.05</v>
      </c>
      <c r="C44" s="52">
        <v>0.08733624454148473</v>
      </c>
    </row>
    <row r="45" spans="1:3" ht="14.25">
      <c r="A45" s="21" t="s">
        <v>94</v>
      </c>
      <c r="B45" s="22">
        <v>0.06</v>
      </c>
      <c r="C45" s="52">
        <v>0.05240174672489083</v>
      </c>
    </row>
    <row r="46" spans="1:3" ht="14.25">
      <c r="A46" s="21" t="s">
        <v>95</v>
      </c>
      <c r="B46" s="22">
        <v>0.06</v>
      </c>
      <c r="C46" s="52">
        <v>0.10480349344978165</v>
      </c>
    </row>
    <row r="47" spans="1:3" ht="14.25">
      <c r="A47" s="21" t="s">
        <v>97</v>
      </c>
      <c r="B47" s="22">
        <v>0.08</v>
      </c>
      <c r="C47" s="52">
        <v>0.08733624454148473</v>
      </c>
    </row>
    <row r="48" spans="1:3" ht="14.25">
      <c r="A48" s="21" t="s">
        <v>85</v>
      </c>
      <c r="B48" s="22">
        <v>0.08</v>
      </c>
      <c r="C48" s="52">
        <v>0.13973799126637554</v>
      </c>
    </row>
    <row r="49" spans="1:3" ht="14.25">
      <c r="A49" s="21" t="s">
        <v>86</v>
      </c>
      <c r="B49" s="22">
        <v>0</v>
      </c>
      <c r="C49" s="52">
        <v>0.20087336244541484</v>
      </c>
    </row>
    <row r="50" spans="1:3" ht="12.75">
      <c r="A50" s="26"/>
      <c r="B50" s="26"/>
      <c r="C50" s="26"/>
    </row>
    <row r="51" spans="1:3" ht="12.75">
      <c r="A51" s="26"/>
      <c r="B51" s="26"/>
      <c r="C51" s="26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spans="1:3" ht="12.75">
      <c r="A56" s="26"/>
      <c r="B56" s="26"/>
      <c r="C56" s="26"/>
    </row>
    <row r="57" spans="1:3" ht="12.75">
      <c r="A57" s="26"/>
      <c r="B57" s="26"/>
      <c r="C57" s="26"/>
    </row>
    <row r="58" spans="1:3" ht="12.75">
      <c r="A58" s="26"/>
      <c r="B58" s="26"/>
      <c r="C58" s="26"/>
    </row>
    <row r="59" spans="1:3" ht="12.75">
      <c r="A59" s="26"/>
      <c r="B59" s="26"/>
      <c r="C59" s="26"/>
    </row>
    <row r="60" spans="1:3" ht="12.75">
      <c r="A60" s="26"/>
      <c r="B60" s="26"/>
      <c r="C60" s="26"/>
    </row>
    <row r="61" spans="1:3" ht="12.75">
      <c r="A61" s="26"/>
      <c r="B61" s="26"/>
      <c r="C61" s="26"/>
    </row>
    <row r="62" spans="1:3" ht="12.75">
      <c r="A62" s="26"/>
      <c r="B62" s="26"/>
      <c r="C62" s="26"/>
    </row>
    <row r="63" spans="1:3" ht="12.75">
      <c r="A63" s="26"/>
      <c r="B63" s="26"/>
      <c r="C63" s="26"/>
    </row>
    <row r="64" spans="1:3" ht="12.75">
      <c r="A64" s="26"/>
      <c r="B64" s="26"/>
      <c r="C64" s="26"/>
    </row>
    <row r="65" spans="1:3" ht="12.75">
      <c r="A65" s="26"/>
      <c r="B65" s="26"/>
      <c r="C65" s="26"/>
    </row>
    <row r="66" spans="1:3" ht="12.75">
      <c r="A66" s="26"/>
      <c r="B66" s="26"/>
      <c r="C66" s="26"/>
    </row>
    <row r="67" spans="1:3" ht="12.75">
      <c r="A67" s="26"/>
      <c r="B67" s="26"/>
      <c r="C67" s="26"/>
    </row>
    <row r="68" spans="1:3" ht="12.75">
      <c r="A68" s="26"/>
      <c r="B68" s="26"/>
      <c r="C68" s="26"/>
    </row>
    <row r="69" spans="1:3" ht="12.75">
      <c r="A69" s="26"/>
      <c r="B69" s="26"/>
      <c r="C69" s="26"/>
    </row>
    <row r="70" spans="1:3" ht="12.75">
      <c r="A70" s="26"/>
      <c r="B70" s="26"/>
      <c r="C70" s="2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NMSU CAHE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Cabrera</dc:creator>
  <cp:keywords/>
  <dc:description/>
  <cp:lastModifiedBy>vcabrera</cp:lastModifiedBy>
  <cp:lastPrinted>2007-11-19T17:39:35Z</cp:lastPrinted>
  <dcterms:created xsi:type="dcterms:W3CDTF">2007-10-19T14:38:50Z</dcterms:created>
  <dcterms:modified xsi:type="dcterms:W3CDTF">2008-05-27T20:19:10Z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